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134\伊江村役場\07農林水産課\88営農担当（将矢整理中！）\01-3認定農業者（農業経営改善計画認定）\認定農業者様式\ＨＰ添付用\"/>
    </mc:Choice>
  </mc:AlternateContent>
  <xr:revisionPtr revIDLastSave="0" documentId="13_ncr:1_{151242D1-B061-474A-81A4-9209A29FF3B2}" xr6:coauthVersionLast="36" xr6:coauthVersionMax="44" xr10:uidLastSave="{00000000-0000-0000-0000-000000000000}"/>
  <bookViews>
    <workbookView xWindow="0" yWindow="0" windowWidth="28800" windowHeight="11385" xr2:uid="{00000000-000D-0000-FFFF-FFFF00000000}"/>
  </bookViews>
  <sheets>
    <sheet name="繁殖牛（現況）" sheetId="2" r:id="rId1"/>
    <sheet name="繁殖牛（目標）" sheetId="3" r:id="rId2"/>
    <sheet name="減価償却" sheetId="4" r:id="rId3"/>
    <sheet name="肉用牛飼養計画" sheetId="5" r:id="rId4"/>
  </sheets>
  <definedNames>
    <definedName name="_xlnm.Print_Area" localSheetId="2">減価償却!$A$1:$W$40</definedName>
    <definedName name="_xlnm.Print_Area" localSheetId="3">肉用牛飼養計画!$A$1:$AB$38</definedName>
  </definedNames>
  <calcPr calcId="191029"/>
</workbook>
</file>

<file path=xl/calcChain.xml><?xml version="1.0" encoding="utf-8"?>
<calcChain xmlns="http://schemas.openxmlformats.org/spreadsheetml/2006/main">
  <c r="H40" i="4" l="1"/>
  <c r="H32" i="4"/>
  <c r="N39" i="4"/>
  <c r="N38" i="4"/>
  <c r="N37" i="4"/>
  <c r="N36" i="4"/>
  <c r="N35" i="4"/>
  <c r="N34" i="4"/>
  <c r="R39" i="4"/>
  <c r="R38" i="4"/>
  <c r="R37" i="4"/>
  <c r="R36" i="4"/>
  <c r="R35" i="4"/>
  <c r="R34" i="4"/>
  <c r="J24" i="4"/>
  <c r="H24" i="4"/>
  <c r="R31" i="4"/>
  <c r="R30" i="4"/>
  <c r="R29" i="4"/>
  <c r="R28" i="4"/>
  <c r="R27" i="4"/>
  <c r="N31" i="4"/>
  <c r="N30" i="4"/>
  <c r="N29" i="4"/>
  <c r="N28" i="4"/>
  <c r="N27" i="4"/>
  <c r="R23" i="4"/>
  <c r="R22" i="4"/>
  <c r="N23" i="4"/>
  <c r="N22" i="4"/>
  <c r="E12" i="2"/>
  <c r="J39" i="4" l="1"/>
  <c r="J38" i="4"/>
  <c r="J37" i="4"/>
  <c r="J36" i="4"/>
  <c r="J35" i="4"/>
  <c r="J34" i="4"/>
  <c r="J33" i="4"/>
  <c r="J31" i="4"/>
  <c r="J30" i="4"/>
  <c r="J29" i="4"/>
  <c r="J28" i="4"/>
  <c r="J27" i="4"/>
  <c r="J26" i="4"/>
  <c r="J19" i="4"/>
  <c r="E16" i="3"/>
  <c r="C13" i="3"/>
  <c r="C15" i="2" l="1"/>
  <c r="C13" i="2" s="1"/>
  <c r="R21" i="4" l="1"/>
  <c r="R20" i="4"/>
  <c r="L19" i="2" l="1"/>
  <c r="L4" i="2" l="1"/>
  <c r="AL4" i="2"/>
  <c r="P4" i="2" s="1"/>
  <c r="P7" i="2" s="1"/>
  <c r="G5" i="5"/>
  <c r="G8" i="5" s="1"/>
  <c r="G11" i="5"/>
  <c r="G22" i="5"/>
  <c r="G31" i="5"/>
  <c r="H31" i="5"/>
  <c r="I31" i="5"/>
  <c r="J31" i="5"/>
  <c r="K31" i="5"/>
  <c r="L31" i="5"/>
  <c r="J6" i="4"/>
  <c r="N6" i="4"/>
  <c r="R6" i="4"/>
  <c r="J7" i="4"/>
  <c r="N7" i="4" s="1"/>
  <c r="R7" i="4"/>
  <c r="J8" i="4"/>
  <c r="N8" i="4" s="1"/>
  <c r="R8" i="4"/>
  <c r="J10" i="4"/>
  <c r="N10" i="4" s="1"/>
  <c r="R10" i="4"/>
  <c r="J11" i="4"/>
  <c r="N11" i="4" s="1"/>
  <c r="R11" i="4"/>
  <c r="R12" i="4"/>
  <c r="R13" i="4"/>
  <c r="J13" i="4"/>
  <c r="N13" i="4"/>
  <c r="J14" i="4"/>
  <c r="N14" i="4" s="1"/>
  <c r="R14" i="4"/>
  <c r="J15" i="4"/>
  <c r="N15" i="4"/>
  <c r="R15" i="4"/>
  <c r="J17" i="4"/>
  <c r="N17" i="4" s="1"/>
  <c r="R17" i="4"/>
  <c r="J18" i="4"/>
  <c r="N18" i="4" s="1"/>
  <c r="R18" i="4"/>
  <c r="N19" i="4"/>
  <c r="R19" i="4"/>
  <c r="J20" i="4"/>
  <c r="N20" i="4" s="1"/>
  <c r="J21" i="4"/>
  <c r="N21" i="4" s="1"/>
  <c r="J22" i="4"/>
  <c r="J23" i="4"/>
  <c r="N26" i="4"/>
  <c r="N32" i="4" s="1"/>
  <c r="R26" i="4"/>
  <c r="R32" i="4" s="1"/>
  <c r="J32" i="4"/>
  <c r="N33" i="4"/>
  <c r="N40" i="4" s="1"/>
  <c r="R33" i="4"/>
  <c r="R40" i="4" s="1"/>
  <c r="J40" i="4"/>
  <c r="L4" i="3"/>
  <c r="AL4" i="3" s="1"/>
  <c r="C5" i="3"/>
  <c r="C6" i="3"/>
  <c r="C7" i="3"/>
  <c r="C8" i="3" s="1"/>
  <c r="L19" i="3"/>
  <c r="L23" i="3" s="1"/>
  <c r="L29" i="3" s="1"/>
  <c r="N19" i="3"/>
  <c r="N23" i="3" s="1"/>
  <c r="P19" i="3"/>
  <c r="R19" i="3"/>
  <c r="R23" i="3" s="1"/>
  <c r="T19" i="3"/>
  <c r="T23" i="3" s="1"/>
  <c r="T8" i="3" s="1"/>
  <c r="V19" i="3"/>
  <c r="X19" i="3"/>
  <c r="X23" i="3" s="1"/>
  <c r="Z19" i="3"/>
  <c r="Z23" i="3" s="1"/>
  <c r="AB19" i="3"/>
  <c r="AD19" i="3"/>
  <c r="AD23" i="3" s="1"/>
  <c r="AF19" i="3"/>
  <c r="AF23" i="3" s="1"/>
  <c r="AF8" i="3" s="1"/>
  <c r="AH19" i="3"/>
  <c r="AJ19" i="3"/>
  <c r="AJ23" i="3" s="1"/>
  <c r="L20" i="3"/>
  <c r="N20" i="3"/>
  <c r="P20" i="3"/>
  <c r="R20" i="3"/>
  <c r="T20" i="3"/>
  <c r="V20" i="3"/>
  <c r="V23" i="3" s="1"/>
  <c r="X20" i="3"/>
  <c r="Z20" i="3"/>
  <c r="AB20" i="3"/>
  <c r="AD20" i="3"/>
  <c r="AF20" i="3"/>
  <c r="AH20" i="3"/>
  <c r="AH23" i="3" s="1"/>
  <c r="AJ20" i="3"/>
  <c r="E21" i="3"/>
  <c r="L21" i="3"/>
  <c r="N21" i="3"/>
  <c r="P21" i="3"/>
  <c r="R21" i="3"/>
  <c r="T21" i="3"/>
  <c r="V21" i="3"/>
  <c r="X21" i="3"/>
  <c r="Z21" i="3"/>
  <c r="AB21" i="3"/>
  <c r="AD21" i="3"/>
  <c r="AF21" i="3"/>
  <c r="AH21" i="3"/>
  <c r="AJ21" i="3"/>
  <c r="L22" i="3"/>
  <c r="N22" i="3"/>
  <c r="P22" i="3"/>
  <c r="R22" i="3"/>
  <c r="T22" i="3"/>
  <c r="V22" i="3"/>
  <c r="X22" i="3"/>
  <c r="Z22" i="3"/>
  <c r="AB22" i="3"/>
  <c r="AD22" i="3"/>
  <c r="AF22" i="3"/>
  <c r="AH22" i="3"/>
  <c r="AJ22" i="3"/>
  <c r="E23" i="3"/>
  <c r="P23" i="3"/>
  <c r="P8" i="3" s="1"/>
  <c r="AB23" i="3"/>
  <c r="AB29" i="3" s="1"/>
  <c r="AL23" i="3"/>
  <c r="E24" i="3"/>
  <c r="C24" i="3" s="1"/>
  <c r="L24" i="3"/>
  <c r="N24" i="3"/>
  <c r="P24" i="3"/>
  <c r="P28" i="3" s="1"/>
  <c r="P9" i="3" s="1"/>
  <c r="R24" i="3"/>
  <c r="R28" i="3" s="1"/>
  <c r="R9" i="3" s="1"/>
  <c r="T24" i="3"/>
  <c r="V24" i="3"/>
  <c r="V28" i="3" s="1"/>
  <c r="V9" i="3" s="1"/>
  <c r="X24" i="3"/>
  <c r="Z24" i="3"/>
  <c r="AB24" i="3"/>
  <c r="AB28" i="3" s="1"/>
  <c r="AB9" i="3" s="1"/>
  <c r="AD24" i="3"/>
  <c r="AD28" i="3" s="1"/>
  <c r="AD9" i="3" s="1"/>
  <c r="AF24" i="3"/>
  <c r="AH24" i="3"/>
  <c r="AH28" i="3" s="1"/>
  <c r="AH9" i="3" s="1"/>
  <c r="AJ24" i="3"/>
  <c r="L25" i="3"/>
  <c r="N25" i="3"/>
  <c r="P25" i="3"/>
  <c r="R25" i="3"/>
  <c r="T25" i="3"/>
  <c r="V25" i="3"/>
  <c r="X25" i="3"/>
  <c r="Z25" i="3"/>
  <c r="AB25" i="3"/>
  <c r="AD25" i="3"/>
  <c r="AF25" i="3"/>
  <c r="AH25" i="3"/>
  <c r="AJ25" i="3"/>
  <c r="E26" i="3"/>
  <c r="C26" i="3" s="1"/>
  <c r="L26" i="3"/>
  <c r="N26" i="3"/>
  <c r="P26" i="3"/>
  <c r="R26" i="3"/>
  <c r="T26" i="3"/>
  <c r="V26" i="3"/>
  <c r="X26" i="3"/>
  <c r="Z26" i="3"/>
  <c r="AB26" i="3"/>
  <c r="AD26" i="3"/>
  <c r="AF26" i="3"/>
  <c r="AH26" i="3"/>
  <c r="AJ26" i="3"/>
  <c r="E27" i="3"/>
  <c r="L27" i="3"/>
  <c r="N27" i="3"/>
  <c r="P27" i="3"/>
  <c r="R27" i="3"/>
  <c r="T27" i="3"/>
  <c r="T28" i="3" s="1"/>
  <c r="T9" i="3" s="1"/>
  <c r="V27" i="3"/>
  <c r="X27" i="3"/>
  <c r="Z27" i="3"/>
  <c r="AB27" i="3"/>
  <c r="AD27" i="3"/>
  <c r="AF27" i="3"/>
  <c r="AF28" i="3" s="1"/>
  <c r="AF9" i="3" s="1"/>
  <c r="AH27" i="3"/>
  <c r="AJ27" i="3"/>
  <c r="E28" i="3"/>
  <c r="C28" i="3" s="1"/>
  <c r="L28" i="3"/>
  <c r="N28" i="3"/>
  <c r="N9" i="3" s="1"/>
  <c r="X28" i="3"/>
  <c r="X9" i="3" s="1"/>
  <c r="Z28" i="3"/>
  <c r="Z9" i="3" s="1"/>
  <c r="AJ28" i="3"/>
  <c r="AJ9" i="3" s="1"/>
  <c r="AL28" i="3"/>
  <c r="E29" i="3"/>
  <c r="C29" i="3" s="1"/>
  <c r="E30" i="3"/>
  <c r="E31" i="3"/>
  <c r="C31" i="3" s="1"/>
  <c r="E32" i="3"/>
  <c r="E34" i="3"/>
  <c r="C34" i="3" s="1"/>
  <c r="E35" i="3"/>
  <c r="C35" i="3" s="1"/>
  <c r="C36" i="3"/>
  <c r="E37" i="3"/>
  <c r="E39" i="3"/>
  <c r="C39" i="3" s="1"/>
  <c r="E44" i="3"/>
  <c r="E46" i="3"/>
  <c r="C46" i="3" s="1"/>
  <c r="E47" i="3"/>
  <c r="C47" i="3" s="1"/>
  <c r="E48" i="3"/>
  <c r="E51" i="3"/>
  <c r="C51" i="3" s="1"/>
  <c r="E52" i="3"/>
  <c r="C52" i="3" s="1"/>
  <c r="L7" i="2"/>
  <c r="T4" i="2"/>
  <c r="T7" i="2" s="1"/>
  <c r="C5" i="2"/>
  <c r="C6" i="2"/>
  <c r="C7" i="2"/>
  <c r="E33" i="2" s="1"/>
  <c r="C33" i="2" s="1"/>
  <c r="L23" i="2"/>
  <c r="N19" i="2"/>
  <c r="N23" i="2" s="1"/>
  <c r="P19" i="2"/>
  <c r="R19" i="2"/>
  <c r="R23" i="2" s="1"/>
  <c r="T19" i="2"/>
  <c r="T23" i="2" s="1"/>
  <c r="V19" i="2"/>
  <c r="V23" i="2" s="1"/>
  <c r="X19" i="2"/>
  <c r="X23" i="2" s="1"/>
  <c r="X8" i="2" s="1"/>
  <c r="Z19" i="2"/>
  <c r="Z23" i="2" s="1"/>
  <c r="AB19" i="2"/>
  <c r="AD19" i="2"/>
  <c r="AD23" i="2" s="1"/>
  <c r="AF19" i="2"/>
  <c r="AF23" i="2" s="1"/>
  <c r="AH19" i="2"/>
  <c r="AH23" i="2" s="1"/>
  <c r="AJ19" i="2"/>
  <c r="AJ23" i="2" s="1"/>
  <c r="L20" i="2"/>
  <c r="N20" i="2"/>
  <c r="P20" i="2"/>
  <c r="R20" i="2"/>
  <c r="T20" i="2"/>
  <c r="V20" i="2"/>
  <c r="X20" i="2"/>
  <c r="Z20" i="2"/>
  <c r="AB20" i="2"/>
  <c r="AD20" i="2"/>
  <c r="AF20" i="2"/>
  <c r="AH20" i="2"/>
  <c r="AJ20" i="2"/>
  <c r="E21" i="2"/>
  <c r="L21" i="2"/>
  <c r="N21" i="2"/>
  <c r="P21" i="2"/>
  <c r="R21" i="2"/>
  <c r="T21" i="2"/>
  <c r="V21" i="2"/>
  <c r="X21" i="2"/>
  <c r="Z21" i="2"/>
  <c r="AB21" i="2"/>
  <c r="AD21" i="2"/>
  <c r="AF21" i="2"/>
  <c r="AH21" i="2"/>
  <c r="AJ21" i="2"/>
  <c r="L22" i="2"/>
  <c r="N22" i="2"/>
  <c r="P22" i="2"/>
  <c r="R22" i="2"/>
  <c r="T22" i="2"/>
  <c r="V22" i="2"/>
  <c r="X22" i="2"/>
  <c r="Z22" i="2"/>
  <c r="AB22" i="2"/>
  <c r="AD22" i="2"/>
  <c r="AF22" i="2"/>
  <c r="AH22" i="2"/>
  <c r="AJ22" i="2"/>
  <c r="E23" i="2"/>
  <c r="AL23" i="2"/>
  <c r="E24" i="2"/>
  <c r="L24" i="2"/>
  <c r="L28" i="2" s="1"/>
  <c r="N24" i="2"/>
  <c r="N28" i="2" s="1"/>
  <c r="N9" i="2" s="1"/>
  <c r="P24" i="2"/>
  <c r="R24" i="2"/>
  <c r="T24" i="2"/>
  <c r="V24" i="2"/>
  <c r="X24" i="2"/>
  <c r="X28" i="2" s="1"/>
  <c r="X9" i="2" s="1"/>
  <c r="Z24" i="2"/>
  <c r="Z28" i="2" s="1"/>
  <c r="Z9" i="2" s="1"/>
  <c r="AB24" i="2"/>
  <c r="AD24" i="2"/>
  <c r="AF24" i="2"/>
  <c r="AH24" i="2"/>
  <c r="AJ24" i="2"/>
  <c r="AJ28" i="2" s="1"/>
  <c r="AJ9" i="2" s="1"/>
  <c r="L25" i="2"/>
  <c r="N25" i="2"/>
  <c r="P25" i="2"/>
  <c r="R25" i="2"/>
  <c r="T25" i="2"/>
  <c r="V25" i="2"/>
  <c r="X25" i="2"/>
  <c r="Z25" i="2"/>
  <c r="AB25" i="2"/>
  <c r="AD25" i="2"/>
  <c r="AF25" i="2"/>
  <c r="AH25" i="2"/>
  <c r="AJ25" i="2"/>
  <c r="E26" i="2"/>
  <c r="L26" i="2"/>
  <c r="N26" i="2"/>
  <c r="P26" i="2"/>
  <c r="R26" i="2"/>
  <c r="T26" i="2"/>
  <c r="V26" i="2"/>
  <c r="X26" i="2"/>
  <c r="Z26" i="2"/>
  <c r="AB26" i="2"/>
  <c r="AD26" i="2"/>
  <c r="AF26" i="2"/>
  <c r="AH26" i="2"/>
  <c r="AJ26" i="2"/>
  <c r="E27" i="2"/>
  <c r="C27" i="2" s="1"/>
  <c r="L27" i="2"/>
  <c r="N27" i="2"/>
  <c r="P27" i="2"/>
  <c r="P28" i="2" s="1"/>
  <c r="P9" i="2" s="1"/>
  <c r="R27" i="2"/>
  <c r="R28" i="2" s="1"/>
  <c r="R9" i="2" s="1"/>
  <c r="T27" i="2"/>
  <c r="V27" i="2"/>
  <c r="X27" i="2"/>
  <c r="Z27" i="2"/>
  <c r="AB27" i="2"/>
  <c r="AB28" i="2" s="1"/>
  <c r="AB9" i="2" s="1"/>
  <c r="AD27" i="2"/>
  <c r="AD28" i="2" s="1"/>
  <c r="AD9" i="2" s="1"/>
  <c r="AF27" i="2"/>
  <c r="AH27" i="2"/>
  <c r="AJ27" i="2"/>
  <c r="E28" i="2"/>
  <c r="T28" i="2"/>
  <c r="T9" i="2" s="1"/>
  <c r="V28" i="2"/>
  <c r="V9" i="2" s="1"/>
  <c r="AF28" i="2"/>
  <c r="AF9" i="2" s="1"/>
  <c r="AH28" i="2"/>
  <c r="AH9" i="2" s="1"/>
  <c r="AL28" i="2"/>
  <c r="E29" i="2"/>
  <c r="C29" i="2" s="1"/>
  <c r="E30" i="2"/>
  <c r="E31" i="2"/>
  <c r="E32" i="2"/>
  <c r="E34" i="2"/>
  <c r="C34" i="2" s="1"/>
  <c r="E35" i="2"/>
  <c r="C35" i="2" s="1"/>
  <c r="C36" i="2"/>
  <c r="E37" i="2"/>
  <c r="C37" i="2" s="1"/>
  <c r="E39" i="2"/>
  <c r="C39" i="2" s="1"/>
  <c r="E44" i="2"/>
  <c r="E46" i="2"/>
  <c r="C46" i="2" s="1"/>
  <c r="E47" i="2"/>
  <c r="C47" i="2" s="1"/>
  <c r="E48" i="2"/>
  <c r="E51" i="2"/>
  <c r="C51" i="2" s="1"/>
  <c r="E52" i="2"/>
  <c r="G13" i="5" l="1"/>
  <c r="AB23" i="2"/>
  <c r="P23" i="2"/>
  <c r="P8" i="2" s="1"/>
  <c r="C9" i="2"/>
  <c r="AD4" i="2"/>
  <c r="AD7" i="2" s="1"/>
  <c r="C44" i="3"/>
  <c r="C9" i="3"/>
  <c r="R24" i="4"/>
  <c r="N24" i="4"/>
  <c r="C23" i="3"/>
  <c r="C22" i="3" s="1"/>
  <c r="C30" i="3"/>
  <c r="C48" i="3"/>
  <c r="C45" i="3" s="1"/>
  <c r="C21" i="3"/>
  <c r="C37" i="3"/>
  <c r="E50" i="3"/>
  <c r="C50" i="3" s="1"/>
  <c r="C54" i="3" s="1"/>
  <c r="C32" i="3"/>
  <c r="C27" i="3"/>
  <c r="AF4" i="2"/>
  <c r="AF7" i="2" s="1"/>
  <c r="C48" i="2"/>
  <c r="C45" i="2" s="1"/>
  <c r="AB4" i="2"/>
  <c r="AB7" i="2" s="1"/>
  <c r="C30" i="2"/>
  <c r="C24" i="2"/>
  <c r="C32" i="2"/>
  <c r="C28" i="2"/>
  <c r="C21" i="2"/>
  <c r="C44" i="2"/>
  <c r="C26" i="2"/>
  <c r="R4" i="2"/>
  <c r="R7" i="2" s="1"/>
  <c r="C31" i="2"/>
  <c r="C23" i="2"/>
  <c r="C22" i="2" s="1"/>
  <c r="C38" i="2" s="1"/>
  <c r="C40" i="2" s="1"/>
  <c r="X4" i="2"/>
  <c r="X7" i="2" s="1"/>
  <c r="J12" i="4"/>
  <c r="N12" i="4" s="1"/>
  <c r="J9" i="4"/>
  <c r="H16" i="4"/>
  <c r="R9" i="4"/>
  <c r="R16" i="4" s="1"/>
  <c r="N4" i="3"/>
  <c r="N7" i="3" s="1"/>
  <c r="Z4" i="3"/>
  <c r="Z7" i="3" s="1"/>
  <c r="AD4" i="3"/>
  <c r="AD7" i="3" s="1"/>
  <c r="AF4" i="3"/>
  <c r="AF7" i="3" s="1"/>
  <c r="P4" i="3"/>
  <c r="P7" i="3" s="1"/>
  <c r="AB4" i="3"/>
  <c r="AB7" i="3" s="1"/>
  <c r="R4" i="3"/>
  <c r="R7" i="3" s="1"/>
  <c r="T4" i="3"/>
  <c r="T7" i="3" s="1"/>
  <c r="V4" i="3"/>
  <c r="V7" i="3" s="1"/>
  <c r="AH4" i="3"/>
  <c r="AH7" i="3" s="1"/>
  <c r="X4" i="3"/>
  <c r="X7" i="3" s="1"/>
  <c r="AJ4" i="3"/>
  <c r="AJ7" i="3" s="1"/>
  <c r="AM7" i="3"/>
  <c r="AD8" i="3"/>
  <c r="AD29" i="3"/>
  <c r="Z8" i="3"/>
  <c r="Z29" i="3"/>
  <c r="N8" i="3"/>
  <c r="N29" i="3"/>
  <c r="AH8" i="3"/>
  <c r="AH29" i="3"/>
  <c r="V8" i="3"/>
  <c r="V29" i="3"/>
  <c r="AJ8" i="3"/>
  <c r="AJ29" i="3"/>
  <c r="X8" i="3"/>
  <c r="X29" i="3"/>
  <c r="R29" i="3"/>
  <c r="R8" i="3"/>
  <c r="E12" i="3"/>
  <c r="C12" i="3" s="1"/>
  <c r="E43" i="3"/>
  <c r="C43" i="3" s="1"/>
  <c r="E42" i="3"/>
  <c r="C42" i="3" s="1"/>
  <c r="C41" i="3" s="1"/>
  <c r="AM9" i="3"/>
  <c r="E25" i="3" s="1"/>
  <c r="AF29" i="3"/>
  <c r="T29" i="3"/>
  <c r="E15" i="3"/>
  <c r="L7" i="3"/>
  <c r="P29" i="3"/>
  <c r="AB8" i="3"/>
  <c r="E33" i="3"/>
  <c r="C33" i="3" s="1"/>
  <c r="AM9" i="2"/>
  <c r="E25" i="2" s="1"/>
  <c r="AJ29" i="2"/>
  <c r="AF29" i="2"/>
  <c r="AF8" i="2"/>
  <c r="T29" i="2"/>
  <c r="T8" i="2"/>
  <c r="AB8" i="2"/>
  <c r="AB29" i="2"/>
  <c r="AD8" i="2"/>
  <c r="AD29" i="2"/>
  <c r="R29" i="2"/>
  <c r="R8" i="2"/>
  <c r="L29" i="2"/>
  <c r="Z8" i="2"/>
  <c r="Z29" i="2"/>
  <c r="N29" i="2"/>
  <c r="N8" i="2"/>
  <c r="AH29" i="2"/>
  <c r="AH8" i="2"/>
  <c r="V8" i="2"/>
  <c r="V29" i="2"/>
  <c r="E50" i="2"/>
  <c r="C50" i="2" s="1"/>
  <c r="C54" i="2" s="1"/>
  <c r="AH4" i="2"/>
  <c r="AH7" i="2" s="1"/>
  <c r="V4" i="2"/>
  <c r="V7" i="2" s="1"/>
  <c r="X29" i="2"/>
  <c r="AJ8" i="2"/>
  <c r="C8" i="2"/>
  <c r="Z4" i="2"/>
  <c r="Z7" i="2" s="1"/>
  <c r="N4" i="2"/>
  <c r="N7" i="2" s="1"/>
  <c r="AM7" i="2"/>
  <c r="AJ4" i="2"/>
  <c r="AJ7" i="2" s="1"/>
  <c r="G15" i="5" l="1"/>
  <c r="G18" i="5" s="1"/>
  <c r="G24" i="5" s="1"/>
  <c r="G25" i="5" s="1"/>
  <c r="G29" i="5" s="1"/>
  <c r="G20" i="5"/>
  <c r="H11" i="5" s="1"/>
  <c r="P29" i="2"/>
  <c r="C38" i="3"/>
  <c r="C40" i="3" s="1"/>
  <c r="C49" i="3"/>
  <c r="AM8" i="2"/>
  <c r="AM12" i="2" s="1"/>
  <c r="N9" i="4"/>
  <c r="N16" i="4" s="1"/>
  <c r="J16" i="4"/>
  <c r="AL29" i="3"/>
  <c r="C18" i="3"/>
  <c r="AM8" i="3"/>
  <c r="AM12" i="3"/>
  <c r="C12" i="2"/>
  <c r="C18" i="2" s="1"/>
  <c r="E42" i="2"/>
  <c r="C42" i="2" s="1"/>
  <c r="E43" i="2"/>
  <c r="C43" i="2" s="1"/>
  <c r="AL29" i="2"/>
  <c r="G17" i="5" l="1"/>
  <c r="C55" i="3"/>
  <c r="C57" i="3" s="1"/>
  <c r="G28" i="5"/>
  <c r="G7" i="5" s="1"/>
  <c r="G10" i="5" s="1"/>
  <c r="H5" i="5" s="1"/>
  <c r="H22" i="5"/>
  <c r="C41" i="2"/>
  <c r="C49" i="2" s="1"/>
  <c r="C55" i="2" s="1"/>
  <c r="H8" i="5" l="1"/>
  <c r="H13" i="5"/>
  <c r="H15" i="5" l="1"/>
  <c r="H20" i="5" s="1"/>
  <c r="I11" i="5" s="1"/>
  <c r="H18" i="5" l="1"/>
  <c r="H24" i="5" s="1"/>
  <c r="H25" i="5" s="1"/>
  <c r="H29" i="5" s="1"/>
  <c r="I22" i="5" s="1"/>
  <c r="H17" i="5" l="1"/>
  <c r="H28" i="5"/>
  <c r="H7" i="5" s="1"/>
  <c r="H10" i="5" s="1"/>
  <c r="I5" i="5" s="1"/>
  <c r="I13" i="5" s="1"/>
  <c r="I15" i="5" l="1"/>
  <c r="I20" i="5" s="1"/>
  <c r="J11" i="5" s="1"/>
  <c r="I8" i="5"/>
  <c r="I18" i="5" l="1"/>
  <c r="I24" i="5" l="1"/>
  <c r="I17" i="5"/>
  <c r="I25" i="5" l="1"/>
  <c r="I29" i="5" s="1"/>
  <c r="J22" i="5" s="1"/>
  <c r="I28" i="5" l="1"/>
  <c r="I7" i="5" s="1"/>
  <c r="I10" i="5" s="1"/>
  <c r="J5" i="5" s="1"/>
  <c r="J13" i="5" l="1"/>
  <c r="J8" i="5"/>
  <c r="J15" i="5" l="1"/>
  <c r="J18" i="5" s="1"/>
  <c r="J24" i="5" s="1"/>
  <c r="J25" i="5" l="1"/>
  <c r="J29" i="5" s="1"/>
  <c r="K22" i="5" s="1"/>
  <c r="J20" i="5"/>
  <c r="K11" i="5" s="1"/>
  <c r="J17" i="5" l="1"/>
  <c r="J28" i="5"/>
  <c r="J7" i="5" s="1"/>
  <c r="J10" i="5" s="1"/>
  <c r="K5" i="5" s="1"/>
  <c r="K8" i="5" l="1"/>
  <c r="K13" i="5"/>
  <c r="K15" i="5" l="1"/>
  <c r="K20" i="5" s="1"/>
  <c r="L11" i="5" s="1"/>
  <c r="K18" i="5" l="1"/>
  <c r="K24" i="5" s="1"/>
  <c r="K17" i="5" l="1"/>
  <c r="K25" i="5"/>
  <c r="K29" i="5" s="1"/>
  <c r="L22" i="5" s="1"/>
  <c r="K28" i="5" l="1"/>
  <c r="K7" i="5" s="1"/>
  <c r="K10" i="5" s="1"/>
  <c r="L5" i="5" s="1"/>
  <c r="L8" i="5" l="1"/>
  <c r="L13" i="5"/>
  <c r="L15" i="5" l="1"/>
  <c r="L20" i="5" s="1"/>
  <c r="L18" i="5" l="1"/>
  <c r="L24" i="5" s="1"/>
  <c r="L25" i="5" s="1"/>
  <c r="L29" i="5" s="1"/>
  <c r="L17" i="5" l="1"/>
  <c r="L28" i="5"/>
  <c r="L7" i="5" s="1"/>
  <c r="L10" i="5" s="1"/>
</calcChain>
</file>

<file path=xl/sharedStrings.xml><?xml version="1.0" encoding="utf-8"?>
<sst xmlns="http://schemas.openxmlformats.org/spreadsheetml/2006/main" count="404" uniqueCount="187">
  <si>
    <t>備考</t>
    <rPh sb="0" eb="2">
      <t>ビコウ</t>
    </rPh>
    <phoneticPr fontId="1"/>
  </si>
  <si>
    <t>棟</t>
    <rPh sb="0" eb="1">
      <t>トウ</t>
    </rPh>
    <phoneticPr fontId="1"/>
  </si>
  <si>
    <t>所得（A-B）</t>
    <rPh sb="0" eb="2">
      <t>ショトク</t>
    </rPh>
    <phoneticPr fontId="1"/>
  </si>
  <si>
    <t>支出計（B）</t>
    <rPh sb="0" eb="2">
      <t>シシュツ</t>
    </rPh>
    <rPh sb="2" eb="3">
      <t>ケイ</t>
    </rPh>
    <phoneticPr fontId="1"/>
  </si>
  <si>
    <t>小計③</t>
    <rPh sb="0" eb="2">
      <t>ショウケイ</t>
    </rPh>
    <phoneticPr fontId="1"/>
  </si>
  <si>
    <t>その他支出</t>
    <rPh sb="2" eb="3">
      <t>ホカ</t>
    </rPh>
    <rPh sb="3" eb="5">
      <t>シシュツ</t>
    </rPh>
    <phoneticPr fontId="1"/>
  </si>
  <si>
    <t>成牛処分損</t>
    <rPh sb="0" eb="1">
      <t>セイ</t>
    </rPh>
    <rPh sb="1" eb="2">
      <t>ギュウ</t>
    </rPh>
    <rPh sb="2" eb="4">
      <t>ショブン</t>
    </rPh>
    <rPh sb="4" eb="5">
      <t>ゾン</t>
    </rPh>
    <phoneticPr fontId="1"/>
  </si>
  <si>
    <t>支払利息</t>
    <rPh sb="0" eb="2">
      <t>シハライ</t>
    </rPh>
    <rPh sb="2" eb="4">
      <t>リソク</t>
    </rPh>
    <phoneticPr fontId="1"/>
  </si>
  <si>
    <t>経営安定対策積立金</t>
    <rPh sb="0" eb="2">
      <t>ケイエイ</t>
    </rPh>
    <rPh sb="2" eb="4">
      <t>アンテイ</t>
    </rPh>
    <rPh sb="4" eb="6">
      <t>タイサク</t>
    </rPh>
    <rPh sb="6" eb="9">
      <t>ツミタテキン</t>
    </rPh>
    <phoneticPr fontId="1"/>
  </si>
  <si>
    <t>営業外費用</t>
    <rPh sb="0" eb="3">
      <t>エイギョウガイ</t>
    </rPh>
    <rPh sb="3" eb="5">
      <t>ヒヨウ</t>
    </rPh>
    <phoneticPr fontId="1"/>
  </si>
  <si>
    <t>小計②</t>
    <rPh sb="0" eb="2">
      <t>ショウケイ</t>
    </rPh>
    <phoneticPr fontId="1"/>
  </si>
  <si>
    <t>　③固定資産税（土地）</t>
    <rPh sb="2" eb="4">
      <t>コテイ</t>
    </rPh>
    <rPh sb="4" eb="7">
      <t>シサンゼイ</t>
    </rPh>
    <rPh sb="8" eb="10">
      <t>トチ</t>
    </rPh>
    <phoneticPr fontId="1"/>
  </si>
  <si>
    <t>　②固定資産税（建物）</t>
    <rPh sb="2" eb="4">
      <t>コテイ</t>
    </rPh>
    <rPh sb="4" eb="7">
      <t>シサンゼイ</t>
    </rPh>
    <rPh sb="8" eb="10">
      <t>タテモノ</t>
    </rPh>
    <phoneticPr fontId="1"/>
  </si>
  <si>
    <t>　①自動車税・重量税</t>
    <rPh sb="2" eb="6">
      <t>ジドウシャゼイ</t>
    </rPh>
    <rPh sb="7" eb="10">
      <t>ジュウリョウゼイ</t>
    </rPh>
    <phoneticPr fontId="1"/>
  </si>
  <si>
    <t>税金</t>
    <rPh sb="0" eb="2">
      <t>ゼイキン</t>
    </rPh>
    <phoneticPr fontId="1"/>
  </si>
  <si>
    <t>共済掛金</t>
    <rPh sb="0" eb="2">
      <t>キョウサイ</t>
    </rPh>
    <rPh sb="2" eb="3">
      <t>カ</t>
    </rPh>
    <rPh sb="3" eb="4">
      <t>キン</t>
    </rPh>
    <phoneticPr fontId="1"/>
  </si>
  <si>
    <t>　②市場上場料</t>
    <rPh sb="2" eb="4">
      <t>シジョウ</t>
    </rPh>
    <rPh sb="4" eb="6">
      <t>ジョウジョウ</t>
    </rPh>
    <rPh sb="6" eb="7">
      <t>リョウ</t>
    </rPh>
    <phoneticPr fontId="1"/>
  </si>
  <si>
    <t>　①市場手数料</t>
    <rPh sb="2" eb="4">
      <t>シジョウ</t>
    </rPh>
    <rPh sb="4" eb="7">
      <t>テスウリョウ</t>
    </rPh>
    <phoneticPr fontId="1"/>
  </si>
  <si>
    <t>販売経費</t>
    <rPh sb="0" eb="2">
      <t>ハンバイ</t>
    </rPh>
    <rPh sb="2" eb="4">
      <t>ケイヒ</t>
    </rPh>
    <phoneticPr fontId="1"/>
  </si>
  <si>
    <t>販売・一般管理費</t>
    <rPh sb="0" eb="2">
      <t>ハンバイ</t>
    </rPh>
    <rPh sb="3" eb="5">
      <t>イッパン</t>
    </rPh>
    <rPh sb="5" eb="8">
      <t>カンリヒ</t>
    </rPh>
    <phoneticPr fontId="1"/>
  </si>
  <si>
    <t>売上原価①</t>
    <rPh sb="0" eb="2">
      <t>ウリアゲ</t>
    </rPh>
    <rPh sb="2" eb="4">
      <t>ゲンカ</t>
    </rPh>
    <phoneticPr fontId="1"/>
  </si>
  <si>
    <t>期中成牛振替額</t>
    <rPh sb="0" eb="2">
      <t>キチュウ</t>
    </rPh>
    <rPh sb="2" eb="3">
      <t>セイ</t>
    </rPh>
    <rPh sb="3" eb="4">
      <t>ギュウ</t>
    </rPh>
    <rPh sb="4" eb="7">
      <t>フリカエガク</t>
    </rPh>
    <phoneticPr fontId="1"/>
  </si>
  <si>
    <t>生産費用合計</t>
    <rPh sb="0" eb="2">
      <t>セイサン</t>
    </rPh>
    <rPh sb="2" eb="4">
      <t>ヒヨウ</t>
    </rPh>
    <rPh sb="4" eb="6">
      <t>ゴウケイ</t>
    </rPh>
    <phoneticPr fontId="1"/>
  </si>
  <si>
    <t>賃料</t>
    <rPh sb="0" eb="2">
      <t>チンリョウ</t>
    </rPh>
    <phoneticPr fontId="1"/>
  </si>
  <si>
    <t>もと畜費</t>
    <rPh sb="2" eb="3">
      <t>チク</t>
    </rPh>
    <rPh sb="3" eb="4">
      <t>ヒ</t>
    </rPh>
    <phoneticPr fontId="1"/>
  </si>
  <si>
    <t>削蹄料</t>
    <rPh sb="0" eb="1">
      <t>サク</t>
    </rPh>
    <rPh sb="1" eb="2">
      <t>テイ</t>
    </rPh>
    <rPh sb="2" eb="3">
      <t>リョウ</t>
    </rPh>
    <phoneticPr fontId="1"/>
  </si>
  <si>
    <t>基本登録料</t>
    <rPh sb="0" eb="2">
      <t>キホン</t>
    </rPh>
    <rPh sb="2" eb="5">
      <t>トウロクリョウ</t>
    </rPh>
    <phoneticPr fontId="1"/>
  </si>
  <si>
    <t>子牛登録料</t>
    <rPh sb="0" eb="2">
      <t>コウシ</t>
    </rPh>
    <rPh sb="2" eb="4">
      <t>トウロク</t>
    </rPh>
    <rPh sb="4" eb="5">
      <t>リョウ</t>
    </rPh>
    <phoneticPr fontId="1"/>
  </si>
  <si>
    <t>消耗諸材料費</t>
    <rPh sb="0" eb="2">
      <t>ショウモウ</t>
    </rPh>
    <rPh sb="2" eb="3">
      <t>ショ</t>
    </rPh>
    <rPh sb="3" eb="6">
      <t>ザイリョウヒ</t>
    </rPh>
    <phoneticPr fontId="1"/>
  </si>
  <si>
    <t>小農具費</t>
    <rPh sb="0" eb="1">
      <t>ショウ</t>
    </rPh>
    <rPh sb="1" eb="3">
      <t>ノウグ</t>
    </rPh>
    <rPh sb="3" eb="4">
      <t>ヒ</t>
    </rPh>
    <phoneticPr fontId="1"/>
  </si>
  <si>
    <t>修繕費</t>
    <rPh sb="0" eb="3">
      <t>シュウゼンヒ</t>
    </rPh>
    <phoneticPr fontId="1"/>
  </si>
  <si>
    <t>合計</t>
    <rPh sb="0" eb="2">
      <t>ゴウケイ</t>
    </rPh>
    <phoneticPr fontId="1"/>
  </si>
  <si>
    <t>減価償却費</t>
    <rPh sb="0" eb="2">
      <t>ゲンカ</t>
    </rPh>
    <rPh sb="2" eb="5">
      <t>ショウキャクヒ</t>
    </rPh>
    <phoneticPr fontId="1"/>
  </si>
  <si>
    <t>小計</t>
    <rPh sb="0" eb="2">
      <t>ショウケイ</t>
    </rPh>
    <phoneticPr fontId="1"/>
  </si>
  <si>
    <t>燃料費</t>
    <rPh sb="0" eb="3">
      <t>ネンリョウヒ</t>
    </rPh>
    <phoneticPr fontId="1"/>
  </si>
  <si>
    <t>水道光熱費</t>
    <rPh sb="0" eb="2">
      <t>スイドウ</t>
    </rPh>
    <rPh sb="2" eb="5">
      <t>コウネツヒ</t>
    </rPh>
    <phoneticPr fontId="1"/>
  </si>
  <si>
    <t>診療・医薬品費</t>
    <rPh sb="0" eb="2">
      <t>シンリョウ</t>
    </rPh>
    <rPh sb="3" eb="6">
      <t>イヤクヒン</t>
    </rPh>
    <rPh sb="6" eb="7">
      <t>ヒ</t>
    </rPh>
    <phoneticPr fontId="1"/>
  </si>
  <si>
    <t>（注）労働時間の項目から自動反映</t>
    <rPh sb="1" eb="2">
      <t>チュウ</t>
    </rPh>
    <rPh sb="3" eb="5">
      <t>ロウドウ</t>
    </rPh>
    <rPh sb="5" eb="7">
      <t>ジカン</t>
    </rPh>
    <rPh sb="8" eb="10">
      <t>コウモク</t>
    </rPh>
    <rPh sb="12" eb="14">
      <t>ジドウ</t>
    </rPh>
    <rPh sb="14" eb="16">
      <t>ハンエイ</t>
    </rPh>
    <phoneticPr fontId="1"/>
  </si>
  <si>
    <t>家族外労働費</t>
    <rPh sb="0" eb="2">
      <t>カゾク</t>
    </rPh>
    <rPh sb="2" eb="3">
      <t>ガイ</t>
    </rPh>
    <rPh sb="3" eb="6">
      <t>ロウドウヒ</t>
    </rPh>
    <phoneticPr fontId="1"/>
  </si>
  <si>
    <t>家族外労働者</t>
    <rPh sb="0" eb="3">
      <t>カゾクガイ</t>
    </rPh>
    <rPh sb="3" eb="6">
      <t>ロウドウシャ</t>
    </rPh>
    <phoneticPr fontId="1"/>
  </si>
  <si>
    <t>　②自給飼料資材費</t>
    <rPh sb="2" eb="4">
      <t>ジキュウ</t>
    </rPh>
    <rPh sb="4" eb="6">
      <t>シリョウ</t>
    </rPh>
    <rPh sb="6" eb="8">
      <t>シザイ</t>
    </rPh>
    <rPh sb="8" eb="9">
      <t>ヒ</t>
    </rPh>
    <phoneticPr fontId="1"/>
  </si>
  <si>
    <t>　①購入飼料費</t>
    <rPh sb="2" eb="4">
      <t>コウニュウ</t>
    </rPh>
    <rPh sb="4" eb="7">
      <t>シリョウヒ</t>
    </rPh>
    <phoneticPr fontId="1"/>
  </si>
  <si>
    <t>飼料費</t>
    <rPh sb="0" eb="3">
      <t>シリョウヒ</t>
    </rPh>
    <phoneticPr fontId="1"/>
  </si>
  <si>
    <t>種付け料</t>
    <rPh sb="0" eb="2">
      <t>タネツ</t>
    </rPh>
    <rPh sb="3" eb="4">
      <t>リョウ</t>
    </rPh>
    <phoneticPr fontId="1"/>
  </si>
  <si>
    <t>生産費用</t>
    <rPh sb="0" eb="2">
      <t>セイサン</t>
    </rPh>
    <rPh sb="2" eb="4">
      <t>ヒヨウ</t>
    </rPh>
    <phoneticPr fontId="1"/>
  </si>
  <si>
    <t>頭数（数量）</t>
    <rPh sb="0" eb="2">
      <t>トウスウ</t>
    </rPh>
    <rPh sb="3" eb="5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</si>
  <si>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</si>
  <si>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</si>
  <si>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主な支出</t>
    <rPh sb="0" eb="1">
      <t>オモ</t>
    </rPh>
    <rPh sb="2" eb="4">
      <t>シシュツ</t>
    </rPh>
    <phoneticPr fontId="1"/>
  </si>
  <si>
    <t>家族労働者</t>
    <rPh sb="0" eb="2">
      <t>カゾク</t>
    </rPh>
    <rPh sb="2" eb="5">
      <t>ロウドウシャ</t>
    </rPh>
    <phoneticPr fontId="1"/>
  </si>
  <si>
    <t>合計(時間）</t>
    <rPh sb="0" eb="2">
      <t>ゴウケイ</t>
    </rPh>
    <rPh sb="3" eb="5">
      <t>ジカン</t>
    </rPh>
    <phoneticPr fontId="1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</si>
  <si>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</si>
  <si>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</si>
  <si>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</si>
  <si>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</si>
  <si>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</si>
  <si>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</si>
  <si>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</si>
  <si>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</si>
  <si>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</si>
  <si>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</si>
  <si>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</si>
  <si>
    <t>1月</t>
    <rPh sb="0" eb="2">
      <t>１ガツ</t>
    </rPh>
    <phoneticPr fontId="1"/>
  </si>
  <si>
    <t>年間就農日</t>
    <rPh sb="0" eb="2">
      <t>ネンカン</t>
    </rPh>
    <rPh sb="2" eb="3">
      <t>シュウ</t>
    </rPh>
    <rPh sb="3" eb="4">
      <t>ノウ</t>
    </rPh>
    <rPh sb="4" eb="5">
      <t>ビ</t>
    </rPh>
    <phoneticPr fontId="1"/>
  </si>
  <si>
    <t>構成員</t>
    <rPh sb="0" eb="3">
      <t>コウセイイン</t>
    </rPh>
    <phoneticPr fontId="1"/>
  </si>
  <si>
    <t>目標</t>
    <rPh sb="0" eb="2">
      <t>モクヒョウ</t>
    </rPh>
    <phoneticPr fontId="1"/>
  </si>
  <si>
    <t>収入計（A）</t>
    <rPh sb="0" eb="2">
      <t>シュウニュウ</t>
    </rPh>
    <rPh sb="2" eb="3">
      <t>ケイ</t>
    </rPh>
    <phoneticPr fontId="1"/>
  </si>
  <si>
    <t>　④その他</t>
    <rPh sb="4" eb="5">
      <t>ホカ</t>
    </rPh>
    <phoneticPr fontId="1"/>
  </si>
  <si>
    <t>2　家族（外）労働時間</t>
    <rPh sb="2" eb="4">
      <t>カゾク</t>
    </rPh>
    <rPh sb="5" eb="6">
      <t>ガイ</t>
    </rPh>
    <rPh sb="7" eb="9">
      <t>ロウドウ</t>
    </rPh>
    <rPh sb="9" eb="11">
      <t>ジカン</t>
    </rPh>
    <phoneticPr fontId="1"/>
  </si>
  <si>
    <t>　③共済金</t>
    <rPh sb="2" eb="5">
      <t>キョウサイキン</t>
    </rPh>
    <phoneticPr fontId="1"/>
  </si>
  <si>
    <t>　②適正出荷奨励金</t>
    <rPh sb="2" eb="4">
      <t>テキセイ</t>
    </rPh>
    <rPh sb="4" eb="6">
      <t>シュッカ</t>
    </rPh>
    <rPh sb="6" eb="9">
      <t>ショウレイキン</t>
    </rPh>
    <phoneticPr fontId="1"/>
  </si>
  <si>
    <t>　①たい肥</t>
    <rPh sb="4" eb="5">
      <t>ヒ</t>
    </rPh>
    <phoneticPr fontId="1"/>
  </si>
  <si>
    <t>その他収入</t>
    <rPh sb="2" eb="3">
      <t>ホカ</t>
    </rPh>
    <rPh sb="3" eb="5">
      <t>シュウニュウ</t>
    </rPh>
    <phoneticPr fontId="1"/>
  </si>
  <si>
    <t>①－（②＋③）＝</t>
    <phoneticPr fontId="1"/>
  </si>
  <si>
    <t>販売金額</t>
    <rPh sb="0" eb="2">
      <t>ハンバイ</t>
    </rPh>
    <rPh sb="2" eb="4">
      <t>キンガク</t>
    </rPh>
    <phoneticPr fontId="1"/>
  </si>
  <si>
    <t>家畜販売収入</t>
    <rPh sb="0" eb="2">
      <t>カチク</t>
    </rPh>
    <rPh sb="2" eb="4">
      <t>ハンバイ</t>
    </rPh>
    <rPh sb="4" eb="6">
      <t>シュウニュウ</t>
    </rPh>
    <phoneticPr fontId="1"/>
  </si>
  <si>
    <t>※検算用　「0」になるように↓</t>
    <rPh sb="1" eb="3">
      <t>ケンザン</t>
    </rPh>
    <rPh sb="3" eb="4">
      <t>ヨウ</t>
    </rPh>
    <phoneticPr fontId="1"/>
  </si>
  <si>
    <t>主な収益</t>
    <rPh sb="0" eb="1">
      <t>オモ</t>
    </rPh>
    <rPh sb="2" eb="4">
      <t>シュウエキ</t>
    </rPh>
    <phoneticPr fontId="1"/>
  </si>
  <si>
    <t>（単位：円）</t>
    <rPh sb="1" eb="3">
      <t>タンイ</t>
    </rPh>
    <rPh sb="4" eb="5">
      <t>エン</t>
    </rPh>
    <phoneticPr fontId="1"/>
  </si>
  <si>
    <t>③</t>
    <phoneticPr fontId="1"/>
  </si>
  <si>
    <t>雇用労働</t>
    <rPh sb="0" eb="2">
      <t>コヨウ</t>
    </rPh>
    <rPh sb="2" eb="4">
      <t>ロウドウ</t>
    </rPh>
    <phoneticPr fontId="1"/>
  </si>
  <si>
    <t>常時飼養頭数合計</t>
    <rPh sb="0" eb="2">
      <t>ジョウジ</t>
    </rPh>
    <rPh sb="2" eb="4">
      <t>シヨウ</t>
    </rPh>
    <rPh sb="4" eb="6">
      <t>トウスウ</t>
    </rPh>
    <rPh sb="6" eb="8">
      <t>ゴウケイ</t>
    </rPh>
    <phoneticPr fontId="1"/>
  </si>
  <si>
    <t>②</t>
    <phoneticPr fontId="1"/>
  </si>
  <si>
    <t>家族労働</t>
    <rPh sb="0" eb="2">
      <t>カゾク</t>
    </rPh>
    <rPh sb="2" eb="4">
      <t>ロウドウ</t>
    </rPh>
    <phoneticPr fontId="1"/>
  </si>
  <si>
    <t>（子牛年間繰り入れ頭数）×（１－事故率0.02）－（育成牛繰り入れ頭数）</t>
    <rPh sb="1" eb="3">
      <t>コウシ</t>
    </rPh>
    <rPh sb="3" eb="5">
      <t>ネンカン</t>
    </rPh>
    <rPh sb="5" eb="6">
      <t>ク</t>
    </rPh>
    <rPh sb="7" eb="8">
      <t>イ</t>
    </rPh>
    <rPh sb="9" eb="11">
      <t>トウスウ</t>
    </rPh>
    <rPh sb="16" eb="19">
      <t>ジコリツ</t>
    </rPh>
    <rPh sb="26" eb="28">
      <t>イクセイ</t>
    </rPh>
    <rPh sb="28" eb="29">
      <t>ギュウ</t>
    </rPh>
    <rPh sb="29" eb="30">
      <t>ク</t>
    </rPh>
    <rPh sb="31" eb="32">
      <t>イ</t>
    </rPh>
    <rPh sb="33" eb="35">
      <t>トウスウ</t>
    </rPh>
    <phoneticPr fontId="1"/>
  </si>
  <si>
    <t>　年間出荷頭数</t>
    <rPh sb="1" eb="3">
      <t>ネンカン</t>
    </rPh>
    <rPh sb="3" eb="5">
      <t>シュッカ</t>
    </rPh>
    <rPh sb="5" eb="7">
      <t>トウスウ</t>
    </rPh>
    <phoneticPr fontId="1"/>
  </si>
  <si>
    <t>①</t>
    <phoneticPr fontId="1"/>
  </si>
  <si>
    <t>頭</t>
    <rPh sb="0" eb="1">
      <t>トウ</t>
    </rPh>
    <phoneticPr fontId="1"/>
  </si>
  <si>
    <t>（繁殖牛数）×（生産率0.92）</t>
    <rPh sb="1" eb="3">
      <t>ハンショク</t>
    </rPh>
    <rPh sb="3" eb="4">
      <t>ギュウ</t>
    </rPh>
    <rPh sb="4" eb="5">
      <t>スウ</t>
    </rPh>
    <rPh sb="8" eb="10">
      <t>セイサン</t>
    </rPh>
    <rPh sb="10" eb="11">
      <t>リツ</t>
    </rPh>
    <phoneticPr fontId="1"/>
  </si>
  <si>
    <t>　年間繰り入れ頭数</t>
    <rPh sb="1" eb="3">
      <t>ネンカン</t>
    </rPh>
    <rPh sb="3" eb="4">
      <t>ク</t>
    </rPh>
    <rPh sb="5" eb="6">
      <t>イ</t>
    </rPh>
    <rPh sb="7" eb="9">
      <t>トウスウ</t>
    </rPh>
    <phoneticPr fontId="1"/>
  </si>
  <si>
    <t>（繁殖牛数）×（生産率0.92）×（出荷まで8ヶ月／12ヶ月）</t>
    <rPh sb="1" eb="3">
      <t>ハンショク</t>
    </rPh>
    <rPh sb="3" eb="4">
      <t>ギュウ</t>
    </rPh>
    <rPh sb="4" eb="5">
      <t>スウ</t>
    </rPh>
    <rPh sb="8" eb="10">
      <t>セイサン</t>
    </rPh>
    <rPh sb="10" eb="11">
      <t>リツ</t>
    </rPh>
    <rPh sb="18" eb="20">
      <t>シュッカ</t>
    </rPh>
    <rPh sb="24" eb="25">
      <t>ゲツ</t>
    </rPh>
    <rPh sb="29" eb="30">
      <t>ゲツ</t>
    </rPh>
    <phoneticPr fontId="1"/>
  </si>
  <si>
    <t>子牛</t>
    <rPh sb="0" eb="2">
      <t>コウシ</t>
    </rPh>
    <phoneticPr fontId="1"/>
  </si>
  <si>
    <t>（繁殖牛数）×（更新率0.15）×（育成期間5ヶ月／12ヶ月）</t>
    <rPh sb="1" eb="3">
      <t>ハンショク</t>
    </rPh>
    <rPh sb="3" eb="4">
      <t>ギュウ</t>
    </rPh>
    <rPh sb="4" eb="5">
      <t>スウ</t>
    </rPh>
    <rPh sb="8" eb="10">
      <t>コウシン</t>
    </rPh>
    <rPh sb="10" eb="11">
      <t>リツ</t>
    </rPh>
    <rPh sb="18" eb="20">
      <t>イクセイ</t>
    </rPh>
    <rPh sb="20" eb="22">
      <t>キカン</t>
    </rPh>
    <rPh sb="24" eb="25">
      <t>ゲツ</t>
    </rPh>
    <rPh sb="29" eb="30">
      <t>ゲツ</t>
    </rPh>
    <phoneticPr fontId="1"/>
  </si>
  <si>
    <t>育成牛</t>
    <rPh sb="0" eb="2">
      <t>イクセイ</t>
    </rPh>
    <rPh sb="2" eb="3">
      <t>ギュウ</t>
    </rPh>
    <phoneticPr fontId="1"/>
  </si>
  <si>
    <t>繁殖雌牛</t>
    <rPh sb="0" eb="2">
      <t>ハンショク</t>
    </rPh>
    <rPh sb="2" eb="4">
      <t>メウシ</t>
    </rPh>
    <phoneticPr fontId="1"/>
  </si>
  <si>
    <t>更新率15％</t>
    <rPh sb="0" eb="2">
      <t>コウシン</t>
    </rPh>
    <rPh sb="2" eb="3">
      <t>リツ</t>
    </rPh>
    <phoneticPr fontId="1"/>
  </si>
  <si>
    <t>繁殖牛</t>
    <rPh sb="0" eb="2">
      <t>ハンショク</t>
    </rPh>
    <rPh sb="2" eb="3">
      <t>ギュウ</t>
    </rPh>
    <phoneticPr fontId="1"/>
  </si>
  <si>
    <t>繁殖牛頭数</t>
    <rPh sb="0" eb="2">
      <t>ハンショク</t>
    </rPh>
    <rPh sb="2" eb="3">
      <t>ギュウ</t>
    </rPh>
    <rPh sb="3" eb="5">
      <t>トウスウ</t>
    </rPh>
    <phoneticPr fontId="1"/>
  </si>
  <si>
    <t>畜種</t>
    <rPh sb="0" eb="1">
      <t>チク</t>
    </rPh>
    <rPh sb="1" eb="2">
      <t>シュ</t>
    </rPh>
    <phoneticPr fontId="1"/>
  </si>
  <si>
    <t>頭数</t>
    <rPh sb="0" eb="2">
      <t>トウスウ</t>
    </rPh>
    <phoneticPr fontId="1"/>
  </si>
  <si>
    <t>現況常時飼養頭数</t>
    <rPh sb="0" eb="2">
      <t>ゲンキョウ</t>
    </rPh>
    <rPh sb="2" eb="4">
      <t>ジョウジ</t>
    </rPh>
    <rPh sb="4" eb="6">
      <t>シヨウ</t>
    </rPh>
    <rPh sb="6" eb="8">
      <t>トウスウ</t>
    </rPh>
    <phoneticPr fontId="1"/>
  </si>
  <si>
    <t>1　月別労働時間</t>
    <rPh sb="2" eb="4">
      <t>ツキベツ</t>
    </rPh>
    <rPh sb="4" eb="6">
      <t>ロウドウ</t>
    </rPh>
    <rPh sb="6" eb="8">
      <t>ジカン</t>
    </rPh>
    <phoneticPr fontId="1"/>
  </si>
  <si>
    <t>目標常時飼養頭数</t>
    <rPh sb="0" eb="2">
      <t>モクヒョウ</t>
    </rPh>
    <rPh sb="2" eb="4">
      <t>ジョウジ</t>
    </rPh>
    <rPh sb="4" eb="6">
      <t>シヨウ</t>
    </rPh>
    <rPh sb="6" eb="8">
      <t>トウスウ</t>
    </rPh>
    <phoneticPr fontId="1"/>
  </si>
  <si>
    <t>*　*　*　*</t>
    <phoneticPr fontId="1"/>
  </si>
  <si>
    <t>　　*　*　*　*</t>
    <phoneticPr fontId="1"/>
  </si>
  <si>
    <t>　目標償却費合計</t>
    <rPh sb="1" eb="3">
      <t>モクヒョウ</t>
    </rPh>
    <rPh sb="3" eb="6">
      <t>ショウキャクヒ</t>
    </rPh>
    <rPh sb="6" eb="8">
      <t>ゴウケイ</t>
    </rPh>
    <phoneticPr fontId="1"/>
  </si>
  <si>
    <t>目　　標</t>
    <rPh sb="0" eb="1">
      <t>メ</t>
    </rPh>
    <rPh sb="3" eb="4">
      <t>ヒョウ</t>
    </rPh>
    <phoneticPr fontId="1"/>
  </si>
  <si>
    <t>　現況償却費合計</t>
    <rPh sb="1" eb="3">
      <t>ゲンキョウ</t>
    </rPh>
    <rPh sb="3" eb="6">
      <t>ショウキャクヒ</t>
    </rPh>
    <rPh sb="6" eb="8">
      <t>ゴウケイ</t>
    </rPh>
    <phoneticPr fontId="1"/>
  </si>
  <si>
    <t>現　　状</t>
    <rPh sb="0" eb="1">
      <t>ウツツ</t>
    </rPh>
    <rPh sb="3" eb="4">
      <t>ジョウ</t>
    </rPh>
    <phoneticPr fontId="1"/>
  </si>
  <si>
    <t>施　　　　設</t>
    <rPh sb="0" eb="1">
      <t>シ</t>
    </rPh>
    <rPh sb="5" eb="6">
      <t>セツ</t>
    </rPh>
    <phoneticPr fontId="1"/>
  </si>
  <si>
    <t>台</t>
    <rPh sb="0" eb="1">
      <t>ダイ</t>
    </rPh>
    <phoneticPr fontId="1"/>
  </si>
  <si>
    <t>大　　　道　　　具</t>
    <rPh sb="0" eb="1">
      <t>ダイ</t>
    </rPh>
    <rPh sb="4" eb="5">
      <t>ミチ</t>
    </rPh>
    <rPh sb="8" eb="9">
      <t>グ</t>
    </rPh>
    <phoneticPr fontId="1"/>
  </si>
  <si>
    <t xml:space="preserve"> G （B×F／D）</t>
    <phoneticPr fontId="1"/>
  </si>
  <si>
    <t xml:space="preserve">  F</t>
    <phoneticPr fontId="1"/>
  </si>
  <si>
    <t xml:space="preserve"> E （C／D）</t>
    <phoneticPr fontId="1"/>
  </si>
  <si>
    <t xml:space="preserve">  D</t>
    <phoneticPr fontId="1"/>
  </si>
  <si>
    <t xml:space="preserve"> C </t>
    <phoneticPr fontId="1"/>
  </si>
  <si>
    <t xml:space="preserve"> B （A×新調）</t>
    <rPh sb="6" eb="8">
      <t>シンチョウ</t>
    </rPh>
    <phoneticPr fontId="1"/>
  </si>
  <si>
    <t xml:space="preserve">  A</t>
    <phoneticPr fontId="1"/>
  </si>
  <si>
    <t>　備　　　考</t>
    <rPh sb="1" eb="2">
      <t>ビ</t>
    </rPh>
    <rPh sb="5" eb="6">
      <t>コウ</t>
    </rPh>
    <phoneticPr fontId="1"/>
  </si>
  <si>
    <t>　経過年数</t>
    <rPh sb="1" eb="3">
      <t>ケイカ</t>
    </rPh>
    <rPh sb="3" eb="5">
      <t>ネンスウ</t>
    </rPh>
    <phoneticPr fontId="1"/>
  </si>
  <si>
    <t>　年間修繕費</t>
    <rPh sb="1" eb="3">
      <t>ネンカン</t>
    </rPh>
    <rPh sb="3" eb="6">
      <t>シュウゼンヒ</t>
    </rPh>
    <phoneticPr fontId="1"/>
  </si>
  <si>
    <t>　修繕費係数</t>
    <rPh sb="1" eb="4">
      <t>シュウゼンヒ</t>
    </rPh>
    <rPh sb="4" eb="6">
      <t>ケイスウ</t>
    </rPh>
    <phoneticPr fontId="1"/>
  </si>
  <si>
    <t>　年償却費</t>
    <rPh sb="1" eb="2">
      <t>ネン</t>
    </rPh>
    <rPh sb="2" eb="5">
      <t>ショウキャクヒ</t>
    </rPh>
    <phoneticPr fontId="1"/>
  </si>
  <si>
    <t>　耐用年数</t>
    <rPh sb="1" eb="3">
      <t>タイヨウ</t>
    </rPh>
    <rPh sb="3" eb="5">
      <t>ネンスウ</t>
    </rPh>
    <phoneticPr fontId="1"/>
  </si>
  <si>
    <t>　償却費</t>
    <rPh sb="1" eb="4">
      <t>ショウキャクヒ</t>
    </rPh>
    <phoneticPr fontId="1"/>
  </si>
  <si>
    <t>　新調価格</t>
    <rPh sb="1" eb="3">
      <t>シンチョウ</t>
    </rPh>
    <rPh sb="3" eb="5">
      <t>カカク</t>
    </rPh>
    <phoneticPr fontId="1"/>
  </si>
  <si>
    <t>　型式・構造</t>
    <rPh sb="1" eb="3">
      <t>カタシキ</t>
    </rPh>
    <rPh sb="4" eb="6">
      <t>コウゾウ</t>
    </rPh>
    <phoneticPr fontId="1"/>
  </si>
  <si>
    <t>　台数・面積</t>
    <rPh sb="1" eb="3">
      <t>ダイスウ</t>
    </rPh>
    <rPh sb="4" eb="6">
      <t>メンセキ</t>
    </rPh>
    <phoneticPr fontId="1"/>
  </si>
  <si>
    <t>　名　　称</t>
    <rPh sb="1" eb="2">
      <t>ナ</t>
    </rPh>
    <rPh sb="4" eb="5">
      <t>ショウ</t>
    </rPh>
    <phoneticPr fontId="1"/>
  </si>
  <si>
    <t>農家氏名</t>
    <rPh sb="0" eb="2">
      <t>ノウカ</t>
    </rPh>
    <rPh sb="2" eb="4">
      <t>シメイ</t>
    </rPh>
    <phoneticPr fontId="1"/>
  </si>
  <si>
    <t>個別所有固定資本償却費・修繕費整理表</t>
    <rPh sb="0" eb="2">
      <t>コベツ</t>
    </rPh>
    <rPh sb="2" eb="4">
      <t>ショユウ</t>
    </rPh>
    <rPh sb="4" eb="6">
      <t>コテイ</t>
    </rPh>
    <rPh sb="6" eb="8">
      <t>シホン</t>
    </rPh>
    <rPh sb="8" eb="11">
      <t>ショウキャクヒ</t>
    </rPh>
    <rPh sb="12" eb="15">
      <t>シュウゼンヒ</t>
    </rPh>
    <rPh sb="15" eb="17">
      <t>セイリ</t>
    </rPh>
    <rPh sb="17" eb="18">
      <t>ヒョウ</t>
    </rPh>
    <phoneticPr fontId="1"/>
  </si>
  <si>
    <t>肥育期間</t>
    <rPh sb="0" eb="2">
      <t>ヒイク</t>
    </rPh>
    <rPh sb="2" eb="4">
      <t>キカン</t>
    </rPh>
    <phoneticPr fontId="1"/>
  </si>
  <si>
    <t>期末残頭数率(％)</t>
    <phoneticPr fontId="1"/>
  </si>
  <si>
    <t>期末頭数</t>
    <phoneticPr fontId="1"/>
  </si>
  <si>
    <t>販売頭数</t>
    <phoneticPr fontId="1"/>
  </si>
  <si>
    <t>事故率(％)</t>
    <rPh sb="0" eb="2">
      <t>ジコ</t>
    </rPh>
    <rPh sb="2" eb="3">
      <t>リツ</t>
    </rPh>
    <phoneticPr fontId="1"/>
  </si>
  <si>
    <t>事故廃用頭数</t>
    <phoneticPr fontId="1"/>
  </si>
  <si>
    <t>自家子牛からの繰入頭数</t>
    <rPh sb="0" eb="2">
      <t>ジカ</t>
    </rPh>
    <phoneticPr fontId="1"/>
  </si>
  <si>
    <t>外部導入頭数</t>
    <phoneticPr fontId="1"/>
  </si>
  <si>
    <t>期首頭数</t>
    <phoneticPr fontId="1"/>
  </si>
  <si>
    <t>肥育牛</t>
    <rPh sb="0" eb="1">
      <t>ヒ</t>
    </rPh>
    <rPh sb="2" eb="3">
      <t>ウシ</t>
    </rPh>
    <phoneticPr fontId="1"/>
  </si>
  <si>
    <t>育成期間</t>
    <rPh sb="0" eb="2">
      <t>イクセイ</t>
    </rPh>
    <rPh sb="2" eb="4">
      <t>キカン</t>
    </rPh>
    <phoneticPr fontId="1"/>
  </si>
  <si>
    <t>成雌牛へ振り向け頭数</t>
    <rPh sb="4" eb="5">
      <t>フ</t>
    </rPh>
    <rPh sb="6" eb="7">
      <t>ム</t>
    </rPh>
    <rPh sb="8" eb="10">
      <t>トウスウ</t>
    </rPh>
    <phoneticPr fontId="1"/>
  </si>
  <si>
    <t>子牛からの繰入頭数</t>
    <phoneticPr fontId="1"/>
  </si>
  <si>
    <t>育成牛</t>
    <rPh sb="1" eb="2">
      <t>セイ</t>
    </rPh>
    <rPh sb="2" eb="3">
      <t>ウシ</t>
    </rPh>
    <phoneticPr fontId="1"/>
  </si>
  <si>
    <t>子牛期間</t>
    <rPh sb="0" eb="2">
      <t>コウシ</t>
    </rPh>
    <rPh sb="2" eb="4">
      <t>キカン</t>
    </rPh>
    <phoneticPr fontId="1"/>
  </si>
  <si>
    <t>育成牛への振向け率(％)</t>
    <phoneticPr fontId="1"/>
  </si>
  <si>
    <t>育成牛への振り向け頭数</t>
    <rPh sb="5" eb="6">
      <t>フ</t>
    </rPh>
    <rPh sb="7" eb="8">
      <t>ム</t>
    </rPh>
    <rPh sb="9" eb="11">
      <t>トウスウ</t>
    </rPh>
    <phoneticPr fontId="1"/>
  </si>
  <si>
    <t>生産率(％)</t>
    <phoneticPr fontId="1"/>
  </si>
  <si>
    <t>生産頭数</t>
    <phoneticPr fontId="1"/>
  </si>
  <si>
    <t>育成牛期末頭数：（外部導入頭数＋子牛からの繰入頭数）×育成牛期末頭数残率４１．７％（育成牛期間５カ月／１２カ月）</t>
  </si>
  <si>
    <t xml:space="preserve"> カ．</t>
  </si>
  <si>
    <t>子牛期末頭数：子牛生産頭数×子牛期末頭数残率６６．７％（子牛期間８カ月／１２カ月）</t>
  </si>
  <si>
    <t xml:space="preserve"> オ．</t>
  </si>
  <si>
    <t>子牛</t>
    <rPh sb="0" eb="1">
      <t>コ</t>
    </rPh>
    <phoneticPr fontId="1"/>
  </si>
  <si>
    <t>育成牛への繰上率：期首成牛頭数×育成牛への振り向け率（成雌牛更新率）×自家育成牛充当率（１００％）</t>
  </si>
  <si>
    <t xml:space="preserve"> エ．</t>
  </si>
  <si>
    <t>子牛事故廃用頭数:子牛生産頭数×子牛事故率２％</t>
  </si>
  <si>
    <t xml:space="preserve"> ウ．</t>
  </si>
  <si>
    <t>更新率(％)</t>
    <rPh sb="0" eb="2">
      <t>コウシン</t>
    </rPh>
    <rPh sb="2" eb="3">
      <t>リツ</t>
    </rPh>
    <phoneticPr fontId="1"/>
  </si>
  <si>
    <t>子牛生産頭数:成雌牛の期首頭数×子牛生産率１００％（１２カ月／平均分娩間隔１２カ月）</t>
  </si>
  <si>
    <t xml:space="preserve"> イ．</t>
  </si>
  <si>
    <t>更新牛販売頭数</t>
    <phoneticPr fontId="1"/>
  </si>
  <si>
    <t>成雌牛の更新販売頭数:成雌牛の期首頭数×更新率１４．３％（１／耐用年数７年）</t>
  </si>
  <si>
    <t>育成牛からの繰入 頭 数</t>
    <phoneticPr fontId="1"/>
  </si>
  <si>
    <t xml:space="preserve"> ア．技 術 の 改 善 目 標</t>
  </si>
  <si>
    <t>（２） 飼 養 計 画 に お け る 積 算 基 礎　　</t>
    <phoneticPr fontId="1"/>
  </si>
  <si>
    <t>成雌牛</t>
    <rPh sb="1" eb="2">
      <t>メス</t>
    </rPh>
    <rPh sb="2" eb="3">
      <t>ウシ</t>
    </rPh>
    <phoneticPr fontId="1"/>
  </si>
  <si>
    <t>項目</t>
    <rPh sb="0" eb="2">
      <t>コウモク</t>
    </rPh>
    <phoneticPr fontId="1"/>
  </si>
  <si>
    <t>６年目</t>
    <rPh sb="1" eb="3">
      <t>ネンメ</t>
    </rPh>
    <phoneticPr fontId="1"/>
  </si>
  <si>
    <t>５年目</t>
    <rPh sb="1" eb="3">
      <t>ネンメ</t>
    </rPh>
    <phoneticPr fontId="1"/>
  </si>
  <si>
    <t>４年目</t>
    <rPh sb="1" eb="3">
      <t>ネンメ</t>
    </rPh>
    <phoneticPr fontId="1"/>
  </si>
  <si>
    <t>３年目</t>
    <rPh sb="1" eb="3">
      <t>ネンメ</t>
    </rPh>
    <phoneticPr fontId="1"/>
  </si>
  <si>
    <t>２年目</t>
    <rPh sb="1" eb="3">
      <t>ネンメ</t>
    </rPh>
    <phoneticPr fontId="1"/>
  </si>
  <si>
    <t>１年目</t>
    <rPh sb="1" eb="3">
      <t>ネンメ</t>
    </rPh>
    <phoneticPr fontId="1"/>
  </si>
  <si>
    <t>前年実績</t>
    <rPh sb="0" eb="2">
      <t>ゼンネン</t>
    </rPh>
    <rPh sb="2" eb="4">
      <t>ジッセキ</t>
    </rPh>
    <phoneticPr fontId="1"/>
  </si>
  <si>
    <t>年度</t>
    <rPh sb="0" eb="2">
      <t>ネンド</t>
    </rPh>
    <phoneticPr fontId="1"/>
  </si>
  <si>
    <t>単位：頭</t>
    <rPh sb="0" eb="2">
      <t>タンイ</t>
    </rPh>
    <rPh sb="3" eb="4">
      <t>トウ</t>
    </rPh>
    <phoneticPr fontId="1"/>
  </si>
  <si>
    <t>作成日：</t>
    <rPh sb="0" eb="3">
      <t>サクセイビ</t>
    </rPh>
    <phoneticPr fontId="1"/>
  </si>
  <si>
    <t>氏名：</t>
    <rPh sb="0" eb="2">
      <t>シメイ</t>
    </rPh>
    <phoneticPr fontId="1"/>
  </si>
  <si>
    <t>（１） 肉用牛年次別飼養実績及び計画</t>
    <rPh sb="7" eb="9">
      <t>ネンジ</t>
    </rPh>
    <rPh sb="9" eb="10">
      <t>ベツ</t>
    </rPh>
    <rPh sb="10" eb="12">
      <t>シヨウ</t>
    </rPh>
    <rPh sb="12" eb="14">
      <t>ジッセキ</t>
    </rPh>
    <rPh sb="14" eb="15">
      <t>オヨ</t>
    </rPh>
    <rPh sb="16" eb="18">
      <t>ケイカク</t>
    </rPh>
    <phoneticPr fontId="1"/>
  </si>
  <si>
    <t>２．家畜飼養実績及び計画</t>
    <rPh sb="2" eb="4">
      <t>カチク</t>
    </rPh>
    <rPh sb="6" eb="8">
      <t>ジッセキ</t>
    </rPh>
    <rPh sb="8" eb="9">
      <t>オヨ</t>
    </rPh>
    <phoneticPr fontId="1"/>
  </si>
  <si>
    <t>経営改善計画　添付書類（繁殖牛）※現況（令和　　年）</t>
    <rPh sb="0" eb="2">
      <t>ケイエイ</t>
    </rPh>
    <rPh sb="2" eb="4">
      <t>カイゼン</t>
    </rPh>
    <rPh sb="4" eb="6">
      <t>ケイカク</t>
    </rPh>
    <rPh sb="7" eb="9">
      <t>テンプ</t>
    </rPh>
    <rPh sb="9" eb="11">
      <t>ショルイ</t>
    </rPh>
    <rPh sb="12" eb="14">
      <t>ハンショク</t>
    </rPh>
    <rPh sb="14" eb="15">
      <t>ギュウ</t>
    </rPh>
    <rPh sb="17" eb="19">
      <t>ゲンキョウ</t>
    </rPh>
    <rPh sb="20" eb="22">
      <t>レイワ</t>
    </rPh>
    <rPh sb="24" eb="25">
      <t>トシ</t>
    </rPh>
    <phoneticPr fontId="1"/>
  </si>
  <si>
    <t>経営改善計画　添付書類（繁殖牛）※目標（令和　　年）</t>
    <rPh sb="0" eb="2">
      <t>ケイエイ</t>
    </rPh>
    <rPh sb="2" eb="4">
      <t>カイゼン</t>
    </rPh>
    <rPh sb="4" eb="6">
      <t>ケイカク</t>
    </rPh>
    <rPh sb="7" eb="9">
      <t>テンプ</t>
    </rPh>
    <rPh sb="9" eb="11">
      <t>ショルイ</t>
    </rPh>
    <rPh sb="12" eb="14">
      <t>ハンショク</t>
    </rPh>
    <rPh sb="14" eb="15">
      <t>ギュウ</t>
    </rPh>
    <rPh sb="17" eb="19">
      <t>モクヒョウ</t>
    </rPh>
    <rPh sb="20" eb="22">
      <t>レイワ</t>
    </rPh>
    <rPh sb="24" eb="25">
      <t>ネン</t>
    </rPh>
    <phoneticPr fontId="1"/>
  </si>
  <si>
    <t>台</t>
    <rPh sb="0" eb="1">
      <t>ダイ</t>
    </rPh>
    <phoneticPr fontId="1"/>
  </si>
  <si>
    <t>令和　　年</t>
    <rPh sb="0" eb="2">
      <t>レイワ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</si>
</sst>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0_ "/>
    <numFmt numFmtId="178" formatCode="#,##0_);[Red]\(#,##0\)"/>
    <numFmt numFmtId="179" formatCode="0_);[Red]\(0\)"/>
    <numFmt numFmtId="180" formatCode="#,##0.0_ ;[Red]\-#,##0.0\ "/>
    <numFmt numFmtId="181" formatCode="0&quot;日&quot;;[Red]0"/>
    <numFmt numFmtId="182" formatCode="#,##0;&quot;▲ &quot;#,##0"/>
    <numFmt numFmtId="183" formatCode="#,##0_);\(#,##0\)"/>
    <numFmt numFmtId="184" formatCode="0&quot;ヶ月&quot;;[Red]0"/>
    <numFmt numFmtId="185" formatCode="&quot;平成&quot;0&quot;年度&quot;;[Red]0"/>
    <numFmt numFmtId="186" formatCode="[$-411]ggge&quot;年&quot;m&quot;月&quot;d&quot;日&quot;;@"/>
  </numFmts>
  <fonts count="20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10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38" fontId="7" fillId="0" borderId="0" applyFont="0" applyFill="0" applyBorder="0" applyAlignment="0" applyProtection="0"/>
    <xf numFmtId="0" fontId="8" fillId="0" borderId="0"/>
    <xf numFmtId="0" fontId="7" fillId="0" borderId="0"/>
    <xf numFmtId="38" fontId="19" fillId="0" borderId="0" applyFont="0" applyFill="0" applyBorder="0" applyAlignment="0" applyProtection="0">
      <alignment vertical="center"/>
    </xf>
  </cellStyleXfs>
  <cellXfs count="464">
    <xf numFmtId="0" fontId="0" fillId="0" borderId="0" xfId="0" applyFill="1" applyBorder="1" applyAlignment="1">
      <alignment horizontal="left" vertical="top"/>
    </xf>
    <xf numFmtId="0" fontId="7" fillId="0" borderId="0" xfId="2" applyFont="1" applyFill="1" applyBorder="1"/>
    <xf numFmtId="0" fontId="7" fillId="0" borderId="17" xfId="2" applyFont="1" applyFill="1" applyBorder="1"/>
    <xf numFmtId="176" fontId="7" fillId="0" borderId="29" xfId="2" applyNumberFormat="1" applyFont="1" applyFill="1" applyBorder="1"/>
    <xf numFmtId="176" fontId="7" fillId="0" borderId="33" xfId="2" applyNumberFormat="1" applyFont="1" applyFill="1" applyBorder="1"/>
    <xf numFmtId="176" fontId="7" fillId="0" borderId="52" xfId="2" applyNumberFormat="1" applyFont="1" applyFill="1" applyBorder="1"/>
    <xf numFmtId="176" fontId="7" fillId="0" borderId="42" xfId="2" applyNumberFormat="1" applyFont="1" applyFill="1" applyBorder="1"/>
    <xf numFmtId="176" fontId="7" fillId="0" borderId="12" xfId="2" applyNumberFormat="1" applyFont="1" applyFill="1" applyBorder="1"/>
    <xf numFmtId="176" fontId="7" fillId="0" borderId="1" xfId="2" applyNumberFormat="1" applyFont="1" applyFill="1" applyBorder="1"/>
    <xf numFmtId="176" fontId="7" fillId="0" borderId="34" xfId="2" applyNumberFormat="1" applyFont="1" applyFill="1" applyBorder="1"/>
    <xf numFmtId="176" fontId="7" fillId="0" borderId="62" xfId="2" applyNumberFormat="1" applyFont="1" applyFill="1" applyBorder="1"/>
    <xf numFmtId="176" fontId="7" fillId="0" borderId="65" xfId="2" applyNumberFormat="1" applyFont="1" applyFill="1" applyBorder="1"/>
    <xf numFmtId="176" fontId="7" fillId="0" borderId="48" xfId="2" applyNumberFormat="1" applyFont="1" applyFill="1" applyBorder="1"/>
    <xf numFmtId="176" fontId="7" fillId="0" borderId="49" xfId="2" applyNumberFormat="1" applyFont="1" applyFill="1" applyBorder="1"/>
    <xf numFmtId="176" fontId="7" fillId="0" borderId="10" xfId="2" applyNumberFormat="1" applyFont="1" applyFill="1" applyBorder="1"/>
    <xf numFmtId="176" fontId="7" fillId="0" borderId="45" xfId="2" applyNumberFormat="1" applyFont="1" applyFill="1" applyBorder="1"/>
    <xf numFmtId="176" fontId="7" fillId="0" borderId="92" xfId="2" applyNumberFormat="1" applyFont="1" applyFill="1" applyBorder="1"/>
    <xf numFmtId="176" fontId="7" fillId="0" borderId="6" xfId="2" applyNumberFormat="1" applyFont="1" applyFill="1" applyBorder="1"/>
    <xf numFmtId="176" fontId="7" fillId="0" borderId="4" xfId="2" applyNumberFormat="1" applyFont="1" applyFill="1" applyBorder="1"/>
    <xf numFmtId="0" fontId="9" fillId="0" borderId="50" xfId="2" applyFont="1" applyFill="1" applyBorder="1" applyAlignment="1">
      <alignment horizontal="center"/>
    </xf>
    <xf numFmtId="0" fontId="9" fillId="0" borderId="51" xfId="2" applyFont="1" applyFill="1" applyBorder="1" applyAlignment="1">
      <alignment horizontal="center"/>
    </xf>
    <xf numFmtId="0" fontId="7" fillId="0" borderId="29" xfId="2" applyFont="1" applyFill="1" applyBorder="1"/>
    <xf numFmtId="176" fontId="7" fillId="0" borderId="28" xfId="2" applyNumberFormat="1" applyFont="1" applyFill="1" applyBorder="1"/>
    <xf numFmtId="0" fontId="9" fillId="0" borderId="104" xfId="2" applyFont="1" applyFill="1" applyBorder="1"/>
    <xf numFmtId="0" fontId="8" fillId="0" borderId="0" xfId="2" applyFont="1" applyFill="1" applyAlignment="1">
      <alignment horizontal="center" vertical="center"/>
    </xf>
    <xf numFmtId="176" fontId="7" fillId="0" borderId="107" xfId="2" applyNumberFormat="1" applyFont="1" applyFill="1" applyBorder="1"/>
    <xf numFmtId="178" fontId="8" fillId="0" borderId="0" xfId="2" applyNumberFormat="1" applyFont="1" applyFill="1" applyBorder="1" applyAlignment="1">
      <alignment horizontal="center" vertical="center"/>
    </xf>
    <xf numFmtId="41" fontId="12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textRotation="255"/>
    </xf>
    <xf numFmtId="176" fontId="7" fillId="0" borderId="111" xfId="2" applyNumberFormat="1" applyFont="1" applyFill="1" applyBorder="1"/>
    <xf numFmtId="178" fontId="8" fillId="0" borderId="3" xfId="2" applyNumberFormat="1" applyFont="1" applyFill="1" applyBorder="1" applyAlignment="1">
      <alignment horizontal="center" vertical="center"/>
    </xf>
    <xf numFmtId="178" fontId="12" fillId="0" borderId="0" xfId="2" applyNumberFormat="1" applyFont="1" applyFill="1" applyBorder="1" applyAlignment="1">
      <alignment horizontal="center" vertical="center"/>
    </xf>
    <xf numFmtId="0" fontId="9" fillId="0" borderId="47" xfId="2" applyFont="1" applyFill="1" applyBorder="1" applyAlignment="1">
      <alignment horizontal="center"/>
    </xf>
    <xf numFmtId="0" fontId="9" fillId="0" borderId="104" xfId="2" applyFont="1" applyFill="1" applyBorder="1" applyAlignment="1">
      <alignment horizontal="center"/>
    </xf>
    <xf numFmtId="178" fontId="8" fillId="0" borderId="115" xfId="2" applyNumberFormat="1" applyFont="1" applyFill="1" applyBorder="1" applyAlignment="1">
      <alignment horizontal="center" vertical="center"/>
    </xf>
    <xf numFmtId="178" fontId="8" fillId="0" borderId="116" xfId="2" applyNumberFormat="1" applyFont="1" applyFill="1" applyBorder="1" applyAlignment="1">
      <alignment horizontal="center" vertical="center"/>
    </xf>
    <xf numFmtId="0" fontId="8" fillId="0" borderId="115" xfId="2" applyFont="1" applyFill="1" applyBorder="1" applyAlignment="1">
      <alignment horizontal="center" vertical="center"/>
    </xf>
    <xf numFmtId="41" fontId="12" fillId="0" borderId="116" xfId="2" applyNumberFormat="1" applyFont="1" applyFill="1" applyBorder="1" applyAlignment="1">
      <alignment horizontal="center" vertical="center"/>
    </xf>
    <xf numFmtId="176" fontId="7" fillId="0" borderId="120" xfId="2" applyNumberFormat="1" applyFont="1" applyFill="1" applyBorder="1"/>
    <xf numFmtId="0" fontId="9" fillId="0" borderId="121" xfId="2" applyFont="1" applyFill="1" applyBorder="1"/>
    <xf numFmtId="178" fontId="8" fillId="0" borderId="89" xfId="2" applyNumberFormat="1" applyFont="1" applyFill="1" applyBorder="1" applyAlignment="1">
      <alignment horizontal="center" vertical="center"/>
    </xf>
    <xf numFmtId="178" fontId="8" fillId="0" borderId="7" xfId="2" applyNumberFormat="1" applyFont="1" applyFill="1" applyBorder="1" applyAlignment="1">
      <alignment horizontal="center" vertical="center"/>
    </xf>
    <xf numFmtId="0" fontId="8" fillId="0" borderId="89" xfId="2" applyFont="1" applyFill="1" applyBorder="1" applyAlignment="1">
      <alignment horizontal="center" vertical="center"/>
    </xf>
    <xf numFmtId="41" fontId="12" fillId="0" borderId="7" xfId="2" applyNumberFormat="1" applyFont="1" applyFill="1" applyBorder="1" applyAlignment="1">
      <alignment horizontal="center" vertical="center"/>
    </xf>
    <xf numFmtId="176" fontId="7" fillId="0" borderId="126" xfId="2" applyNumberFormat="1" applyFont="1" applyFill="1" applyBorder="1"/>
    <xf numFmtId="178" fontId="8" fillId="0" borderId="78" xfId="2" applyNumberFormat="1" applyFont="1" applyFill="1" applyBorder="1" applyAlignment="1">
      <alignment horizontal="center" vertical="center"/>
    </xf>
    <xf numFmtId="178" fontId="8" fillId="0" borderId="80" xfId="2" applyNumberFormat="1" applyFont="1" applyFill="1" applyBorder="1" applyAlignment="1">
      <alignment horizontal="center" vertical="center"/>
    </xf>
    <xf numFmtId="178" fontId="12" fillId="0" borderId="80" xfId="2" applyNumberFormat="1" applyFont="1" applyFill="1" applyBorder="1" applyAlignment="1">
      <alignment horizontal="center" vertical="center"/>
    </xf>
    <xf numFmtId="0" fontId="8" fillId="0" borderId="87" xfId="2" applyFont="1" applyFill="1" applyBorder="1" applyAlignment="1">
      <alignment horizontal="center" vertical="center"/>
    </xf>
    <xf numFmtId="178" fontId="12" fillId="0" borderId="2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/>
    <xf numFmtId="178" fontId="12" fillId="0" borderId="7" xfId="2" applyNumberFormat="1" applyFont="1" applyFill="1" applyBorder="1" applyAlignment="1">
      <alignment horizontal="center" vertical="center"/>
    </xf>
    <xf numFmtId="0" fontId="9" fillId="0" borderId="114" xfId="2" applyFont="1" applyFill="1" applyBorder="1" applyAlignment="1">
      <alignment horizontal="center"/>
    </xf>
    <xf numFmtId="0" fontId="9" fillId="0" borderId="134" xfId="2" applyFont="1" applyFill="1" applyBorder="1" applyAlignment="1">
      <alignment horizontal="center"/>
    </xf>
    <xf numFmtId="0" fontId="15" fillId="0" borderId="0" xfId="2" applyFont="1" applyFill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NumberFormat="1" applyFont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0" xfId="4" applyNumberFormat="1" applyFont="1" applyAlignment="1">
      <alignment horizontal="centerContinuous" vertical="center"/>
    </xf>
    <xf numFmtId="0" fontId="3" fillId="0" borderId="0" xfId="4" applyFont="1" applyAlignment="1">
      <alignment horizontal="center" vertical="center" textRotation="255"/>
    </xf>
    <xf numFmtId="3" fontId="3" fillId="0" borderId="0" xfId="4" applyNumberFormat="1" applyFont="1" applyAlignment="1">
      <alignment horizontal="centerContinuous" vertical="center"/>
    </xf>
    <xf numFmtId="9" fontId="3" fillId="2" borderId="43" xfId="4" applyNumberFormat="1" applyFont="1" applyFill="1" applyBorder="1" applyAlignment="1" applyProtection="1">
      <alignment vertical="center"/>
      <protection hidden="1"/>
    </xf>
    <xf numFmtId="9" fontId="3" fillId="2" borderId="22" xfId="4" applyNumberFormat="1" applyFont="1" applyFill="1" applyBorder="1" applyAlignment="1" applyProtection="1">
      <alignment vertical="center"/>
      <protection hidden="1"/>
    </xf>
    <xf numFmtId="9" fontId="3" fillId="2" borderId="42" xfId="4" applyNumberFormat="1" applyFont="1" applyFill="1" applyBorder="1" applyAlignment="1" applyProtection="1">
      <alignment vertical="center"/>
      <protection hidden="1"/>
    </xf>
    <xf numFmtId="9" fontId="3" fillId="2" borderId="22" xfId="4" applyNumberFormat="1" applyFont="1" applyFill="1" applyBorder="1" applyAlignment="1" applyProtection="1">
      <alignment vertical="center"/>
      <protection locked="0"/>
    </xf>
    <xf numFmtId="181" fontId="3" fillId="2" borderId="148" xfId="4" applyNumberFormat="1" applyFont="1" applyFill="1" applyBorder="1" applyAlignment="1" applyProtection="1">
      <alignment horizontal="center" vertical="center" shrinkToFit="1"/>
      <protection locked="0"/>
    </xf>
    <xf numFmtId="0" fontId="3" fillId="0" borderId="149" xfId="4" applyNumberFormat="1" applyFont="1" applyBorder="1" applyAlignment="1">
      <alignment horizontal="center" vertical="center" shrinkToFit="1"/>
    </xf>
    <xf numFmtId="0" fontId="3" fillId="0" borderId="23" xfId="4" applyNumberFormat="1" applyFont="1" applyBorder="1" applyAlignment="1">
      <alignment horizontal="distributed" vertical="center"/>
    </xf>
    <xf numFmtId="0" fontId="3" fillId="0" borderId="126" xfId="4" applyNumberFormat="1" applyFont="1" applyBorder="1" applyAlignment="1">
      <alignment horizontal="distributed" vertical="center"/>
    </xf>
    <xf numFmtId="182" fontId="3" fillId="0" borderId="55" xfId="4" applyNumberFormat="1" applyFont="1" applyBorder="1" applyAlignment="1" applyProtection="1">
      <alignment vertical="center"/>
      <protection hidden="1"/>
    </xf>
    <xf numFmtId="182" fontId="3" fillId="0" borderId="4" xfId="4" applyNumberFormat="1" applyFont="1" applyBorder="1" applyAlignment="1" applyProtection="1">
      <alignment vertical="center"/>
      <protection hidden="1"/>
    </xf>
    <xf numFmtId="182" fontId="3" fillId="0" borderId="12" xfId="4" applyNumberFormat="1" applyFont="1" applyBorder="1" applyAlignment="1" applyProtection="1">
      <alignment vertical="center"/>
      <protection hidden="1"/>
    </xf>
    <xf numFmtId="183" fontId="3" fillId="2" borderId="4" xfId="4" applyNumberFormat="1" applyFont="1" applyFill="1" applyBorder="1" applyAlignment="1" applyProtection="1">
      <alignment vertical="center"/>
      <protection locked="0"/>
    </xf>
    <xf numFmtId="182" fontId="3" fillId="0" borderId="40" xfId="4" applyNumberFormat="1" applyFont="1" applyFill="1" applyBorder="1" applyAlignment="1" applyProtection="1">
      <alignment vertical="center"/>
      <protection hidden="1"/>
    </xf>
    <xf numFmtId="182" fontId="3" fillId="0" borderId="2" xfId="4" applyNumberFormat="1" applyFont="1" applyFill="1" applyBorder="1" applyAlignment="1" applyProtection="1">
      <alignment vertical="center"/>
      <protection hidden="1"/>
    </xf>
    <xf numFmtId="182" fontId="3" fillId="0" borderId="1" xfId="4" applyNumberFormat="1" applyFont="1" applyFill="1" applyBorder="1" applyAlignment="1" applyProtection="1">
      <alignment vertical="center"/>
      <protection hidden="1"/>
    </xf>
    <xf numFmtId="183" fontId="3" fillId="2" borderId="2" xfId="4" applyNumberFormat="1" applyFont="1" applyFill="1" applyBorder="1" applyAlignment="1" applyProtection="1">
      <alignment vertical="center"/>
      <protection locked="0"/>
    </xf>
    <xf numFmtId="9" fontId="3" fillId="2" borderId="40" xfId="4" applyNumberFormat="1" applyFont="1" applyFill="1" applyBorder="1" applyAlignment="1" applyProtection="1">
      <alignment vertical="center"/>
      <protection locked="0"/>
    </xf>
    <xf numFmtId="9" fontId="3" fillId="2" borderId="2" xfId="4" applyNumberFormat="1" applyFont="1" applyFill="1" applyBorder="1" applyAlignment="1" applyProtection="1">
      <alignment vertical="center"/>
      <protection locked="0"/>
    </xf>
    <xf numFmtId="9" fontId="3" fillId="2" borderId="1" xfId="4" applyNumberFormat="1" applyFont="1" applyFill="1" applyBorder="1" applyAlignment="1" applyProtection="1">
      <alignment vertical="center"/>
      <protection locked="0"/>
    </xf>
    <xf numFmtId="0" fontId="3" fillId="0" borderId="45" xfId="4" applyNumberFormat="1" applyFont="1" applyBorder="1" applyAlignment="1">
      <alignment horizontal="distributed" vertical="center"/>
    </xf>
    <xf numFmtId="182" fontId="3" fillId="0" borderId="40" xfId="4" applyNumberFormat="1" applyFont="1" applyBorder="1" applyAlignment="1" applyProtection="1">
      <alignment vertical="center"/>
      <protection hidden="1"/>
    </xf>
    <xf numFmtId="182" fontId="3" fillId="0" borderId="2" xfId="4" applyNumberFormat="1" applyFont="1" applyBorder="1" applyAlignment="1" applyProtection="1">
      <alignment vertical="center"/>
      <protection hidden="1"/>
    </xf>
    <xf numFmtId="182" fontId="3" fillId="0" borderId="1" xfId="4" applyNumberFormat="1" applyFont="1" applyBorder="1" applyAlignment="1" applyProtection="1">
      <alignment vertical="center"/>
      <protection hidden="1"/>
    </xf>
    <xf numFmtId="182" fontId="3" fillId="2" borderId="40" xfId="4" applyNumberFormat="1" applyFont="1" applyFill="1" applyBorder="1" applyAlignment="1" applyProtection="1">
      <alignment vertical="center"/>
      <protection locked="0"/>
    </xf>
    <xf numFmtId="182" fontId="3" fillId="2" borderId="2" xfId="4" applyNumberFormat="1" applyFont="1" applyFill="1" applyBorder="1" applyAlignment="1" applyProtection="1">
      <alignment vertical="center"/>
      <protection locked="0"/>
    </xf>
    <xf numFmtId="182" fontId="3" fillId="2" borderId="1" xfId="4" applyNumberFormat="1" applyFont="1" applyFill="1" applyBorder="1" applyAlignment="1" applyProtection="1">
      <alignment vertical="center"/>
      <protection locked="0"/>
    </xf>
    <xf numFmtId="182" fontId="3" fillId="0" borderId="58" xfId="4" applyNumberFormat="1" applyFont="1" applyBorder="1" applyAlignment="1" applyProtection="1">
      <alignment vertical="center"/>
      <protection hidden="1"/>
    </xf>
    <xf numFmtId="182" fontId="3" fillId="0" borderId="45" xfId="4" applyNumberFormat="1" applyFont="1" applyBorder="1" applyAlignment="1" applyProtection="1">
      <alignment vertical="center"/>
      <protection hidden="1"/>
    </xf>
    <xf numFmtId="183" fontId="3" fillId="2" borderId="7" xfId="4" applyNumberFormat="1" applyFont="1" applyFill="1" applyBorder="1" applyAlignment="1" applyProtection="1">
      <alignment vertical="center"/>
      <protection locked="0"/>
    </xf>
    <xf numFmtId="9" fontId="3" fillId="2" borderId="43" xfId="4" applyNumberFormat="1" applyFont="1" applyFill="1" applyBorder="1" applyAlignment="1" applyProtection="1">
      <alignment vertical="center"/>
      <protection locked="0"/>
    </xf>
    <xf numFmtId="9" fontId="3" fillId="2" borderId="42" xfId="4" applyNumberFormat="1" applyFont="1" applyFill="1" applyBorder="1" applyAlignment="1" applyProtection="1">
      <alignment vertical="center"/>
      <protection locked="0"/>
    </xf>
    <xf numFmtId="184" fontId="3" fillId="2" borderId="148" xfId="4" applyNumberFormat="1" applyFont="1" applyFill="1" applyBorder="1" applyAlignment="1" applyProtection="1">
      <alignment horizontal="center" vertical="center" shrinkToFit="1"/>
      <protection locked="0"/>
    </xf>
    <xf numFmtId="0" fontId="3" fillId="0" borderId="22" xfId="4" applyNumberFormat="1" applyFont="1" applyBorder="1" applyAlignment="1">
      <alignment horizontal="center" vertical="center" shrinkToFit="1"/>
    </xf>
    <xf numFmtId="0" fontId="3" fillId="0" borderId="22" xfId="4" applyNumberFormat="1" applyFont="1" applyBorder="1" applyAlignment="1">
      <alignment horizontal="distributed" vertical="center"/>
    </xf>
    <xf numFmtId="9" fontId="3" fillId="2" borderId="55" xfId="4" applyNumberFormat="1" applyFont="1" applyFill="1" applyBorder="1" applyAlignment="1" applyProtection="1">
      <alignment vertical="center"/>
      <protection locked="0"/>
    </xf>
    <xf numFmtId="9" fontId="3" fillId="2" borderId="12" xfId="4" applyNumberFormat="1" applyFont="1" applyFill="1" applyBorder="1" applyAlignment="1" applyProtection="1">
      <alignment vertical="center"/>
      <protection locked="0"/>
    </xf>
    <xf numFmtId="9" fontId="3" fillId="2" borderId="4" xfId="4" applyNumberFormat="1" applyFont="1" applyFill="1" applyBorder="1" applyAlignment="1" applyProtection="1">
      <alignment vertical="center"/>
      <protection locked="0"/>
    </xf>
    <xf numFmtId="182" fontId="3" fillId="0" borderId="38" xfId="4" applyNumberFormat="1" applyFont="1" applyBorder="1" applyAlignment="1" applyProtection="1">
      <alignment vertical="center"/>
      <protection hidden="1"/>
    </xf>
    <xf numFmtId="182" fontId="3" fillId="0" borderId="37" xfId="4" applyNumberFormat="1" applyFont="1" applyBorder="1" applyAlignment="1" applyProtection="1">
      <alignment vertical="center"/>
      <protection hidden="1"/>
    </xf>
    <xf numFmtId="183" fontId="3" fillId="2" borderId="44" xfId="4" applyNumberFormat="1" applyFont="1" applyFill="1" applyBorder="1" applyAlignment="1" applyProtection="1">
      <alignment vertical="center"/>
      <protection locked="0"/>
    </xf>
    <xf numFmtId="182" fontId="3" fillId="0" borderId="43" xfId="4" applyNumberFormat="1" applyFont="1" applyBorder="1" applyAlignment="1" applyProtection="1">
      <alignment vertical="center"/>
      <protection hidden="1"/>
    </xf>
    <xf numFmtId="182" fontId="3" fillId="0" borderId="42" xfId="4" applyNumberFormat="1" applyFont="1" applyBorder="1" applyAlignment="1" applyProtection="1">
      <alignment vertical="center"/>
      <protection hidden="1"/>
    </xf>
    <xf numFmtId="183" fontId="3" fillId="2" borderId="22" xfId="4" applyNumberFormat="1" applyFont="1" applyFill="1" applyBorder="1" applyAlignment="1" applyProtection="1">
      <alignment vertical="center"/>
      <protection locked="0"/>
    </xf>
    <xf numFmtId="9" fontId="3" fillId="2" borderId="15" xfId="4" applyNumberFormat="1" applyFont="1" applyFill="1" applyBorder="1" applyAlignment="1" applyProtection="1">
      <alignment vertical="center"/>
      <protection locked="0"/>
    </xf>
    <xf numFmtId="0" fontId="3" fillId="0" borderId="0" xfId="4" applyFont="1" applyAlignment="1" applyProtection="1">
      <alignment vertical="center"/>
    </xf>
    <xf numFmtId="185" fontId="3" fillId="0" borderId="120" xfId="4" applyNumberFormat="1" applyFont="1" applyBorder="1" applyAlignment="1" applyProtection="1">
      <alignment horizontal="center" vertical="center" shrinkToFit="1"/>
      <protection hidden="1"/>
    </xf>
    <xf numFmtId="185" fontId="3" fillId="0" borderId="126" xfId="4" applyNumberFormat="1" applyFont="1" applyBorder="1" applyAlignment="1" applyProtection="1">
      <alignment horizontal="center" vertical="center" shrinkToFit="1"/>
      <protection hidden="1"/>
    </xf>
    <xf numFmtId="185" fontId="3" fillId="0" borderId="26" xfId="4" applyNumberFormat="1" applyFont="1" applyBorder="1" applyAlignment="1" applyProtection="1">
      <alignment horizontal="center" vertical="center" shrinkToFit="1"/>
      <protection hidden="1"/>
    </xf>
    <xf numFmtId="185" fontId="3" fillId="0" borderId="54" xfId="4" applyNumberFormat="1" applyFont="1" applyBorder="1" applyAlignment="1" applyProtection="1">
      <alignment horizontal="center" vertical="center" shrinkToFit="1"/>
      <protection hidden="1"/>
    </xf>
    <xf numFmtId="0" fontId="3" fillId="0" borderId="129" xfId="4" applyFont="1" applyBorder="1" applyAlignment="1">
      <alignment horizontal="center" vertical="center" shrinkToFit="1"/>
    </xf>
    <xf numFmtId="0" fontId="3" fillId="0" borderId="11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60" xfId="4" applyFont="1" applyBorder="1" applyAlignment="1">
      <alignment horizontal="center" vertical="center" shrinkToFit="1"/>
    </xf>
    <xf numFmtId="0" fontId="3" fillId="0" borderId="0" xfId="5" applyFont="1" applyAlignment="1" applyProtection="1">
      <alignment horizontal="distributed" vertical="center"/>
      <protection hidden="1"/>
    </xf>
    <xf numFmtId="0" fontId="16" fillId="0" borderId="0" xfId="4" applyNumberFormat="1" applyFont="1" applyAlignment="1">
      <alignment horizontal="left" vertical="center"/>
    </xf>
    <xf numFmtId="0" fontId="17" fillId="0" borderId="0" xfId="4" applyNumberFormat="1" applyFont="1" applyAlignment="1">
      <alignment horizontal="left" vertical="center"/>
    </xf>
    <xf numFmtId="38" fontId="6" fillId="0" borderId="105" xfId="3" applyFont="1" applyFill="1" applyBorder="1"/>
    <xf numFmtId="38" fontId="6" fillId="0" borderId="73" xfId="3" applyFont="1" applyFill="1" applyBorder="1"/>
    <xf numFmtId="38" fontId="6" fillId="0" borderId="34" xfId="3" applyFont="1" applyFill="1" applyBorder="1"/>
    <xf numFmtId="38" fontId="6" fillId="0" borderId="33" xfId="3" applyFont="1" applyFill="1" applyBorder="1"/>
    <xf numFmtId="0" fontId="8" fillId="0" borderId="0" xfId="2" applyFont="1" applyFill="1" applyBorder="1" applyAlignment="1">
      <alignment horizontal="center" vertical="center"/>
    </xf>
    <xf numFmtId="0" fontId="8" fillId="0" borderId="78" xfId="2" applyFont="1" applyFill="1" applyBorder="1" applyAlignment="1">
      <alignment horizontal="center" vertical="center"/>
    </xf>
    <xf numFmtId="0" fontId="9" fillId="0" borderId="33" xfId="2" applyFont="1" applyFill="1" applyBorder="1" applyAlignment="1">
      <alignment horizontal="center"/>
    </xf>
    <xf numFmtId="0" fontId="9" fillId="0" borderId="53" xfId="2" applyFont="1" applyFill="1" applyBorder="1" applyAlignment="1">
      <alignment horizontal="center"/>
    </xf>
    <xf numFmtId="38" fontId="6" fillId="0" borderId="72" xfId="3" applyFont="1" applyFill="1" applyBorder="1" applyAlignment="1"/>
    <xf numFmtId="38" fontId="6" fillId="0" borderId="73" xfId="3" applyFont="1" applyFill="1" applyBorder="1" applyAlignment="1"/>
    <xf numFmtId="38" fontId="6" fillId="0" borderId="52" xfId="3" applyFont="1" applyFill="1" applyBorder="1" applyAlignment="1"/>
    <xf numFmtId="38" fontId="6" fillId="0" borderId="53" xfId="3" applyFont="1" applyFill="1" applyBorder="1" applyAlignment="1"/>
    <xf numFmtId="38" fontId="6" fillId="0" borderId="53" xfId="3" applyFont="1" applyFill="1" applyBorder="1"/>
    <xf numFmtId="0" fontId="9" fillId="0" borderId="33" xfId="2" applyFont="1" applyFill="1" applyBorder="1" applyAlignment="1">
      <alignment horizontal="center"/>
    </xf>
    <xf numFmtId="0" fontId="9" fillId="0" borderId="34" xfId="2" applyFont="1" applyFill="1" applyBorder="1" applyAlignment="1">
      <alignment horizontal="center"/>
    </xf>
    <xf numFmtId="176" fontId="7" fillId="0" borderId="51" xfId="2" applyNumberFormat="1" applyFont="1" applyFill="1" applyBorder="1" applyAlignment="1">
      <alignment horizontal="center"/>
    </xf>
    <xf numFmtId="176" fontId="7" fillId="0" borderId="50" xfId="2" applyNumberFormat="1" applyFont="1" applyFill="1" applyBorder="1" applyAlignment="1">
      <alignment horizontal="center"/>
    </xf>
    <xf numFmtId="177" fontId="8" fillId="0" borderId="73" xfId="2" applyNumberFormat="1" applyFont="1" applyFill="1" applyBorder="1" applyAlignment="1">
      <alignment horizontal="center" vertical="center"/>
    </xf>
    <xf numFmtId="177" fontId="8" fillId="0" borderId="74" xfId="2" applyNumberFormat="1" applyFont="1" applyFill="1" applyBorder="1" applyAlignment="1">
      <alignment horizontal="center" vertical="center"/>
    </xf>
    <xf numFmtId="0" fontId="9" fillId="0" borderId="53" xfId="2" applyFont="1" applyFill="1" applyBorder="1" applyAlignment="1">
      <alignment horizontal="center"/>
    </xf>
    <xf numFmtId="41" fontId="8" fillId="0" borderId="80" xfId="2" applyNumberFormat="1" applyFont="1" applyFill="1" applyBorder="1" applyAlignment="1">
      <alignment horizontal="center" vertical="center"/>
    </xf>
    <xf numFmtId="41" fontId="8" fillId="0" borderId="78" xfId="2" applyNumberFormat="1" applyFont="1" applyFill="1" applyBorder="1" applyAlignment="1">
      <alignment horizontal="center" vertical="center"/>
    </xf>
    <xf numFmtId="177" fontId="8" fillId="0" borderId="79" xfId="2" applyNumberFormat="1" applyFont="1" applyFill="1" applyBorder="1" applyAlignment="1">
      <alignment horizontal="center" vertical="center"/>
    </xf>
    <xf numFmtId="177" fontId="8" fillId="0" borderId="76" xfId="2" applyNumberFormat="1" applyFont="1" applyFill="1" applyBorder="1" applyAlignment="1">
      <alignment horizontal="center" vertical="center"/>
    </xf>
    <xf numFmtId="177" fontId="8" fillId="0" borderId="81" xfId="2" applyNumberFormat="1" applyFont="1" applyFill="1" applyBorder="1" applyAlignment="1">
      <alignment horizontal="center" vertical="center"/>
    </xf>
    <xf numFmtId="176" fontId="7" fillId="0" borderId="52" xfId="2" applyNumberFormat="1" applyFont="1" applyFill="1" applyBorder="1" applyAlignment="1">
      <alignment horizontal="center"/>
    </xf>
    <xf numFmtId="176" fontId="7" fillId="0" borderId="35" xfId="2" applyNumberFormat="1" applyFont="1" applyFill="1" applyBorder="1" applyAlignment="1">
      <alignment horizontal="center"/>
    </xf>
    <xf numFmtId="177" fontId="8" fillId="0" borderId="6" xfId="2" applyNumberFormat="1" applyFont="1" applyFill="1" applyBorder="1" applyAlignment="1">
      <alignment horizontal="center" vertical="center"/>
    </xf>
    <xf numFmtId="177" fontId="8" fillId="0" borderId="12" xfId="2" applyNumberFormat="1" applyFont="1" applyFill="1" applyBorder="1" applyAlignment="1">
      <alignment horizontal="center" vertical="center"/>
    </xf>
    <xf numFmtId="177" fontId="8" fillId="0" borderId="4" xfId="2" applyNumberFormat="1" applyFont="1" applyFill="1" applyBorder="1" applyAlignment="1">
      <alignment horizontal="center" vertical="center"/>
    </xf>
    <xf numFmtId="41" fontId="8" fillId="0" borderId="79" xfId="3" applyNumberFormat="1" applyFont="1" applyFill="1" applyBorder="1" applyAlignment="1">
      <alignment horizontal="center" vertical="center"/>
    </xf>
    <xf numFmtId="41" fontId="8" fillId="0" borderId="78" xfId="3" applyNumberFormat="1" applyFont="1" applyFill="1" applyBorder="1" applyAlignment="1">
      <alignment horizontal="center" vertical="center"/>
    </xf>
    <xf numFmtId="0" fontId="8" fillId="0" borderId="76" xfId="2" applyFont="1" applyFill="1" applyBorder="1" applyAlignment="1">
      <alignment horizontal="center" vertical="center"/>
    </xf>
    <xf numFmtId="0" fontId="8" fillId="0" borderId="75" xfId="2" applyFont="1" applyFill="1" applyBorder="1" applyAlignment="1">
      <alignment horizontal="center" vertical="center"/>
    </xf>
    <xf numFmtId="41" fontId="8" fillId="0" borderId="74" xfId="2" applyNumberFormat="1" applyFont="1" applyFill="1" applyBorder="1" applyAlignment="1">
      <alignment horizontal="center" vertical="center"/>
    </xf>
    <xf numFmtId="41" fontId="8" fillId="0" borderId="70" xfId="2" applyNumberFormat="1" applyFont="1" applyFill="1" applyBorder="1" applyAlignment="1">
      <alignment horizontal="center" vertical="center"/>
    </xf>
    <xf numFmtId="177" fontId="8" fillId="0" borderId="72" xfId="2" applyNumberFormat="1" applyFont="1" applyFill="1" applyBorder="1" applyAlignment="1">
      <alignment horizontal="center" vertical="center"/>
    </xf>
    <xf numFmtId="41" fontId="8" fillId="0" borderId="71" xfId="2" applyNumberFormat="1" applyFont="1" applyFill="1" applyBorder="1" applyAlignment="1">
      <alignment horizontal="center" vertical="center"/>
    </xf>
    <xf numFmtId="177" fontId="8" fillId="0" borderId="80" xfId="2" applyNumberFormat="1" applyFont="1" applyFill="1" applyBorder="1" applyAlignment="1">
      <alignment horizontal="center" vertical="center"/>
    </xf>
    <xf numFmtId="0" fontId="8" fillId="0" borderId="83" xfId="2" applyFont="1" applyFill="1" applyBorder="1" applyAlignment="1">
      <alignment horizontal="center" vertical="center"/>
    </xf>
    <xf numFmtId="0" fontId="8" fillId="0" borderId="82" xfId="2" applyFont="1" applyFill="1" applyBorder="1" applyAlignment="1">
      <alignment horizontal="center" vertical="center"/>
    </xf>
    <xf numFmtId="177" fontId="8" fillId="0" borderId="3" xfId="2" applyNumberFormat="1" applyFont="1" applyFill="1" applyBorder="1" applyAlignment="1">
      <alignment horizontal="center" vertical="center"/>
    </xf>
    <xf numFmtId="177" fontId="8" fillId="0" borderId="2" xfId="2" applyNumberFormat="1" applyFont="1" applyFill="1" applyBorder="1" applyAlignment="1">
      <alignment horizontal="center" vertical="center"/>
    </xf>
    <xf numFmtId="177" fontId="8" fillId="0" borderId="1" xfId="2" applyNumberFormat="1" applyFont="1" applyFill="1" applyBorder="1" applyAlignment="1">
      <alignment horizontal="center" vertical="center"/>
    </xf>
    <xf numFmtId="41" fontId="8" fillId="0" borderId="2" xfId="2" applyNumberFormat="1" applyFont="1" applyFill="1" applyBorder="1" applyAlignment="1">
      <alignment horizontal="center" vertical="center"/>
    </xf>
    <xf numFmtId="41" fontId="8" fillId="0" borderId="87" xfId="2" applyNumberFormat="1" applyFont="1" applyFill="1" applyBorder="1" applyAlignment="1">
      <alignment horizontal="center" vertical="center"/>
    </xf>
    <xf numFmtId="177" fontId="8" fillId="0" borderId="95" xfId="2" applyNumberFormat="1" applyFont="1" applyFill="1" applyBorder="1" applyAlignment="1">
      <alignment horizontal="center" vertical="center"/>
    </xf>
    <xf numFmtId="177" fontId="8" fillId="0" borderId="9" xfId="2" applyNumberFormat="1" applyFont="1" applyFill="1" applyBorder="1" applyAlignment="1">
      <alignment horizontal="center" vertical="center"/>
    </xf>
    <xf numFmtId="177" fontId="8" fillId="0" borderId="45" xfId="2" applyNumberFormat="1" applyFont="1" applyFill="1" applyBorder="1" applyAlignment="1">
      <alignment horizontal="center" vertical="center"/>
    </xf>
    <xf numFmtId="177" fontId="8" fillId="0" borderId="7" xfId="2" applyNumberFormat="1" applyFont="1" applyFill="1" applyBorder="1" applyAlignment="1">
      <alignment horizontal="center" vertical="center"/>
    </xf>
    <xf numFmtId="41" fontId="8" fillId="0" borderId="95" xfId="3" applyNumberFormat="1" applyFont="1" applyFill="1" applyBorder="1" applyAlignment="1">
      <alignment horizontal="center" vertical="center"/>
    </xf>
    <xf numFmtId="41" fontId="8" fillId="0" borderId="94" xfId="3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48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41" fontId="8" fillId="0" borderId="7" xfId="2" applyNumberFormat="1" applyFont="1" applyFill="1" applyBorder="1" applyAlignment="1">
      <alignment horizontal="center" vertical="center"/>
    </xf>
    <xf numFmtId="41" fontId="8" fillId="0" borderId="89" xfId="2" applyNumberFormat="1" applyFont="1" applyFill="1" applyBorder="1" applyAlignment="1">
      <alignment horizontal="center" vertical="center"/>
    </xf>
    <xf numFmtId="0" fontId="8" fillId="0" borderId="95" xfId="2" applyFont="1" applyFill="1" applyBorder="1" applyAlignment="1">
      <alignment horizontal="center" vertical="center"/>
    </xf>
    <xf numFmtId="0" fontId="8" fillId="0" borderId="81" xfId="2" applyFont="1" applyFill="1" applyBorder="1" applyAlignment="1">
      <alignment horizontal="center" vertical="center"/>
    </xf>
    <xf numFmtId="41" fontId="8" fillId="0" borderId="81" xfId="2" applyNumberFormat="1" applyFont="1" applyFill="1" applyBorder="1" applyAlignment="1">
      <alignment horizontal="center" vertical="center"/>
    </xf>
    <xf numFmtId="41" fontId="8" fillId="0" borderId="1" xfId="2" applyNumberFormat="1" applyFont="1" applyFill="1" applyBorder="1" applyAlignment="1">
      <alignment horizontal="center" vertical="center"/>
    </xf>
    <xf numFmtId="41" fontId="8" fillId="0" borderId="99" xfId="2" applyNumberFormat="1" applyFont="1" applyFill="1" applyBorder="1" applyAlignment="1">
      <alignment horizontal="center" vertical="center"/>
    </xf>
    <xf numFmtId="0" fontId="8" fillId="0" borderId="94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 wrapText="1"/>
    </xf>
    <xf numFmtId="43" fontId="8" fillId="0" borderId="45" xfId="2" applyNumberFormat="1" applyFont="1" applyFill="1" applyBorder="1" applyAlignment="1">
      <alignment horizontal="center" vertical="center"/>
    </xf>
    <xf numFmtId="41" fontId="8" fillId="0" borderId="101" xfId="2" applyNumberFormat="1" applyFont="1" applyFill="1" applyBorder="1" applyAlignment="1">
      <alignment horizontal="center" vertical="center"/>
    </xf>
    <xf numFmtId="179" fontId="8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3" fillId="0" borderId="105" xfId="2" applyFont="1" applyFill="1" applyBorder="1" applyAlignment="1">
      <alignment horizontal="center" vertical="center"/>
    </xf>
    <xf numFmtId="0" fontId="11" fillId="0" borderId="103" xfId="2" applyFont="1" applyFill="1" applyBorder="1" applyAlignment="1">
      <alignment horizontal="center" vertical="center" textRotation="255"/>
    </xf>
    <xf numFmtId="0" fontId="11" fillId="0" borderId="84" xfId="2" applyFont="1" applyFill="1" applyBorder="1" applyAlignment="1">
      <alignment horizontal="center" vertical="center" textRotation="255"/>
    </xf>
    <xf numFmtId="0" fontId="11" fillId="0" borderId="77" xfId="2" applyFont="1" applyFill="1" applyBorder="1" applyAlignment="1">
      <alignment horizontal="center" vertical="center" textRotation="255"/>
    </xf>
    <xf numFmtId="0" fontId="8" fillId="0" borderId="80" xfId="2" applyFont="1" applyFill="1" applyBorder="1" applyAlignment="1">
      <alignment horizontal="center" vertical="center"/>
    </xf>
    <xf numFmtId="0" fontId="8" fillId="0" borderId="78" xfId="2" applyFont="1" applyFill="1" applyBorder="1" applyAlignment="1">
      <alignment horizontal="center" vertical="center"/>
    </xf>
    <xf numFmtId="177" fontId="8" fillId="0" borderId="75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79" fontId="9" fillId="0" borderId="0" xfId="3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178" fontId="14" fillId="0" borderId="0" xfId="2" applyNumberFormat="1" applyFont="1" applyFill="1" applyBorder="1" applyAlignment="1">
      <alignment horizontal="center" vertical="center"/>
    </xf>
    <xf numFmtId="178" fontId="8" fillId="0" borderId="0" xfId="3" applyNumberFormat="1" applyFont="1" applyFill="1" applyBorder="1" applyAlignment="1">
      <alignment horizontal="center" vertical="center"/>
    </xf>
    <xf numFmtId="38" fontId="8" fillId="0" borderId="0" xfId="2" applyNumberFormat="1" applyFont="1" applyFill="1" applyBorder="1" applyAlignment="1">
      <alignment horizontal="center" vertical="center"/>
    </xf>
    <xf numFmtId="179" fontId="8" fillId="0" borderId="118" xfId="2" applyNumberFormat="1" applyFont="1" applyFill="1" applyBorder="1" applyAlignment="1">
      <alignment horizontal="center" vertical="center"/>
    </xf>
    <xf numFmtId="179" fontId="8" fillId="0" borderId="117" xfId="2" applyNumberFormat="1" applyFont="1" applyFill="1" applyBorder="1" applyAlignment="1">
      <alignment horizontal="center" vertical="center"/>
    </xf>
    <xf numFmtId="179" fontId="8" fillId="0" borderId="9" xfId="2" applyNumberFormat="1" applyFont="1" applyFill="1" applyBorder="1" applyAlignment="1">
      <alignment horizontal="center" vertical="center"/>
    </xf>
    <xf numFmtId="179" fontId="8" fillId="0" borderId="45" xfId="2" applyNumberFormat="1" applyFont="1" applyFill="1" applyBorder="1" applyAlignment="1">
      <alignment horizontal="center" vertical="center"/>
    </xf>
    <xf numFmtId="179" fontId="8" fillId="0" borderId="75" xfId="2" applyNumberFormat="1" applyFont="1" applyFill="1" applyBorder="1" applyAlignment="1">
      <alignment horizontal="center" vertical="center"/>
    </xf>
    <xf numFmtId="179" fontId="8" fillId="0" borderId="81" xfId="2" applyNumberFormat="1" applyFont="1" applyFill="1" applyBorder="1" applyAlignment="1">
      <alignment horizontal="center" vertical="center"/>
    </xf>
    <xf numFmtId="179" fontId="9" fillId="0" borderId="9" xfId="3" applyNumberFormat="1" applyFont="1" applyFill="1" applyBorder="1" applyAlignment="1">
      <alignment horizontal="center" vertical="center"/>
    </xf>
    <xf numFmtId="179" fontId="9" fillId="0" borderId="45" xfId="3" applyNumberFormat="1" applyFont="1" applyFill="1" applyBorder="1" applyAlignment="1">
      <alignment horizontal="center" vertical="center"/>
    </xf>
    <xf numFmtId="0" fontId="8" fillId="0" borderId="119" xfId="2" applyFont="1" applyFill="1" applyBorder="1" applyAlignment="1">
      <alignment horizontal="center" vertical="center"/>
    </xf>
    <xf numFmtId="0" fontId="8" fillId="0" borderId="118" xfId="2" applyFont="1" applyFill="1" applyBorder="1" applyAlignment="1">
      <alignment horizontal="center" vertical="center"/>
    </xf>
    <xf numFmtId="178" fontId="8" fillId="0" borderId="45" xfId="3" applyNumberFormat="1" applyFont="1" applyFill="1" applyBorder="1" applyAlignment="1">
      <alignment horizontal="center" vertical="center"/>
    </xf>
    <xf numFmtId="178" fontId="8" fillId="0" borderId="101" xfId="3" applyNumberFormat="1" applyFont="1" applyFill="1" applyBorder="1" applyAlignment="1">
      <alignment horizontal="center" vertical="center"/>
    </xf>
    <xf numFmtId="38" fontId="8" fillId="0" borderId="11" xfId="2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179" fontId="9" fillId="0" borderId="88" xfId="3" applyNumberFormat="1" applyFont="1" applyFill="1" applyBorder="1" applyAlignment="1">
      <alignment horizontal="center" vertical="center"/>
    </xf>
    <xf numFmtId="179" fontId="9" fillId="0" borderId="3" xfId="3" applyNumberFormat="1" applyFont="1" applyFill="1" applyBorder="1" applyAlignment="1">
      <alignment horizontal="center" vertical="center"/>
    </xf>
    <xf numFmtId="0" fontId="8" fillId="0" borderId="131" xfId="2" applyFont="1" applyFill="1" applyBorder="1" applyAlignment="1">
      <alignment horizontal="center" vertical="center"/>
    </xf>
    <xf numFmtId="0" fontId="8" fillId="0" borderId="130" xfId="2" applyFont="1" applyFill="1" applyBorder="1" applyAlignment="1">
      <alignment horizontal="center" vertical="center"/>
    </xf>
    <xf numFmtId="49" fontId="8" fillId="0" borderId="8" xfId="2" applyNumberFormat="1" applyFont="1" applyFill="1" applyBorder="1" applyAlignment="1">
      <alignment horizontal="center" vertical="center"/>
    </xf>
    <xf numFmtId="49" fontId="8" fillId="0" borderId="9" xfId="2" applyNumberFormat="1" applyFont="1" applyFill="1" applyBorder="1" applyAlignment="1">
      <alignment horizontal="center" vertical="center"/>
    </xf>
    <xf numFmtId="0" fontId="8" fillId="0" borderId="123" xfId="2" applyFont="1" applyFill="1" applyBorder="1" applyAlignment="1">
      <alignment horizontal="center" vertical="center"/>
    </xf>
    <xf numFmtId="0" fontId="8" fillId="0" borderId="122" xfId="2" applyFont="1" applyFill="1" applyBorder="1" applyAlignment="1">
      <alignment horizontal="center" vertical="center"/>
    </xf>
    <xf numFmtId="0" fontId="14" fillId="0" borderId="133" xfId="2" applyFont="1" applyFill="1" applyBorder="1" applyAlignment="1">
      <alignment horizontal="center" vertical="center"/>
    </xf>
    <xf numFmtId="0" fontId="14" fillId="0" borderId="13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/>
    </xf>
    <xf numFmtId="0" fontId="7" fillId="0" borderId="40" xfId="2" applyFont="1" applyFill="1" applyBorder="1" applyAlignment="1">
      <alignment horizontal="left"/>
    </xf>
    <xf numFmtId="41" fontId="8" fillId="0" borderId="45" xfId="2" applyNumberFormat="1" applyFont="1" applyFill="1" applyBorder="1" applyAlignment="1">
      <alignment horizontal="center" vertical="center"/>
    </xf>
    <xf numFmtId="38" fontId="6" fillId="0" borderId="52" xfId="3" applyFont="1" applyFill="1" applyBorder="1" applyAlignment="1">
      <alignment horizontal="center"/>
    </xf>
    <xf numFmtId="38" fontId="6" fillId="0" borderId="53" xfId="3" applyFont="1" applyFill="1" applyBorder="1" applyAlignment="1">
      <alignment horizontal="center"/>
    </xf>
    <xf numFmtId="38" fontId="18" fillId="0" borderId="52" xfId="3" applyFont="1" applyFill="1" applyBorder="1" applyAlignment="1">
      <alignment horizontal="right"/>
    </xf>
    <xf numFmtId="38" fontId="18" fillId="0" borderId="53" xfId="3" applyFont="1" applyFill="1" applyBorder="1" applyAlignment="1">
      <alignment horizontal="right"/>
    </xf>
    <xf numFmtId="180" fontId="6" fillId="0" borderId="52" xfId="3" applyNumberFormat="1" applyFont="1" applyFill="1" applyBorder="1" applyAlignment="1">
      <alignment horizontal="center"/>
    </xf>
    <xf numFmtId="180" fontId="6" fillId="0" borderId="53" xfId="3" applyNumberFormat="1" applyFont="1" applyFill="1" applyBorder="1" applyAlignment="1">
      <alignment horizontal="center"/>
    </xf>
    <xf numFmtId="38" fontId="6" fillId="0" borderId="52" xfId="3" applyFont="1" applyFill="1" applyBorder="1" applyAlignment="1">
      <alignment horizontal="right"/>
    </xf>
    <xf numFmtId="38" fontId="6" fillId="0" borderId="53" xfId="3" applyFont="1" applyFill="1" applyBorder="1" applyAlignment="1">
      <alignment horizontal="right"/>
    </xf>
    <xf numFmtId="38" fontId="6" fillId="0" borderId="72" xfId="3" applyFont="1" applyFill="1" applyBorder="1" applyAlignment="1">
      <alignment horizontal="center"/>
    </xf>
    <xf numFmtId="38" fontId="6" fillId="0" borderId="73" xfId="3" applyFont="1" applyFill="1" applyBorder="1" applyAlignment="1">
      <alignment horizontal="center"/>
    </xf>
    <xf numFmtId="38" fontId="6" fillId="0" borderId="72" xfId="3" applyFont="1" applyFill="1" applyBorder="1" applyAlignment="1">
      <alignment horizontal="right"/>
    </xf>
    <xf numFmtId="38" fontId="6" fillId="0" borderId="73" xfId="3" applyFont="1" applyFill="1" applyBorder="1" applyAlignment="1">
      <alignment horizontal="right"/>
    </xf>
    <xf numFmtId="180" fontId="6" fillId="0" borderId="72" xfId="3" applyNumberFormat="1" applyFont="1" applyFill="1" applyBorder="1" applyAlignment="1">
      <alignment horizontal="center"/>
    </xf>
    <xf numFmtId="180" fontId="6" fillId="0" borderId="73" xfId="3" applyNumberFormat="1" applyFont="1" applyFill="1" applyBorder="1" applyAlignment="1">
      <alignment horizontal="center"/>
    </xf>
    <xf numFmtId="38" fontId="6" fillId="0" borderId="72" xfId="3" applyFont="1" applyFill="1" applyBorder="1" applyAlignment="1"/>
    <xf numFmtId="38" fontId="6" fillId="0" borderId="135" xfId="3" applyFont="1" applyFill="1" applyBorder="1" applyAlignment="1"/>
    <xf numFmtId="38" fontId="6" fillId="0" borderId="137" xfId="3" applyFont="1" applyFill="1" applyBorder="1" applyAlignment="1">
      <alignment horizontal="right"/>
    </xf>
    <xf numFmtId="38" fontId="6" fillId="0" borderId="136" xfId="3" applyFont="1" applyFill="1" applyBorder="1" applyAlignment="1">
      <alignment horizontal="right"/>
    </xf>
    <xf numFmtId="0" fontId="3" fillId="0" borderId="28" xfId="4" applyNumberFormat="1" applyFont="1" applyBorder="1" applyAlignment="1">
      <alignment horizontal="center" vertical="center" wrapText="1"/>
    </xf>
    <xf numFmtId="0" fontId="3" fillId="0" borderId="29" xfId="4" applyNumberFormat="1" applyFont="1" applyBorder="1" applyAlignment="1">
      <alignment horizontal="center" vertical="center" wrapText="1"/>
    </xf>
    <xf numFmtId="0" fontId="3" fillId="0" borderId="30" xfId="4" applyNumberFormat="1" applyFont="1" applyBorder="1" applyAlignment="1">
      <alignment horizontal="center" vertical="center" wrapText="1"/>
    </xf>
    <xf numFmtId="0" fontId="3" fillId="0" borderId="19" xfId="4" applyNumberFormat="1" applyFont="1" applyBorder="1" applyAlignment="1">
      <alignment horizontal="center" vertical="center" wrapText="1"/>
    </xf>
    <xf numFmtId="0" fontId="3" fillId="0" borderId="20" xfId="4" applyNumberFormat="1" applyFont="1" applyBorder="1" applyAlignment="1">
      <alignment horizontal="center" vertical="center" wrapText="1"/>
    </xf>
    <xf numFmtId="0" fontId="3" fillId="0" borderId="21" xfId="4" applyNumberFormat="1" applyFont="1" applyBorder="1" applyAlignment="1">
      <alignment horizontal="center" vertical="center" wrapText="1"/>
    </xf>
    <xf numFmtId="0" fontId="3" fillId="0" borderId="36" xfId="4" applyNumberFormat="1" applyFont="1" applyBorder="1" applyAlignment="1">
      <alignment horizontal="center" vertical="distributed" textRotation="255" justifyLastLine="1"/>
    </xf>
    <xf numFmtId="0" fontId="3" fillId="0" borderId="39" xfId="4" applyNumberFormat="1" applyFont="1" applyBorder="1" applyAlignment="1">
      <alignment horizontal="center" vertical="distributed" textRotation="255" justifyLastLine="1"/>
    </xf>
    <xf numFmtId="0" fontId="3" fillId="0" borderId="56" xfId="4" applyNumberFormat="1" applyFont="1" applyBorder="1" applyAlignment="1">
      <alignment horizontal="center" vertical="distributed" textRotation="255" justifyLastLine="1"/>
    </xf>
    <xf numFmtId="0" fontId="3" fillId="0" borderId="41" xfId="4" applyNumberFormat="1" applyFont="1" applyBorder="1" applyAlignment="1">
      <alignment horizontal="center" vertical="distributed" textRotation="255" justifyLastLine="1"/>
    </xf>
    <xf numFmtId="0" fontId="3" fillId="0" borderId="44" xfId="4" applyNumberFormat="1" applyFont="1" applyBorder="1" applyAlignment="1">
      <alignment horizontal="distributed" vertical="center"/>
    </xf>
    <xf numFmtId="0" fontId="3" fillId="0" borderId="13" xfId="4" applyNumberFormat="1" applyFont="1" applyBorder="1" applyAlignment="1">
      <alignment horizontal="distributed" vertical="center"/>
    </xf>
    <xf numFmtId="0" fontId="3" fillId="0" borderId="14" xfId="4" applyNumberFormat="1" applyFont="1" applyBorder="1" applyAlignment="1">
      <alignment horizontal="distributed" vertical="center"/>
    </xf>
    <xf numFmtId="0" fontId="3" fillId="0" borderId="2" xfId="4" applyNumberFormat="1" applyFont="1" applyBorder="1" applyAlignment="1">
      <alignment horizontal="distributed" vertical="center"/>
    </xf>
    <xf numFmtId="0" fontId="3" fillId="0" borderId="11" xfId="4" applyNumberFormat="1" applyFont="1" applyBorder="1" applyAlignment="1">
      <alignment horizontal="distributed" vertical="center"/>
    </xf>
    <xf numFmtId="0" fontId="3" fillId="0" borderId="32" xfId="4" applyNumberFormat="1" applyFont="1" applyBorder="1" applyAlignment="1">
      <alignment horizontal="distributed" vertical="center"/>
    </xf>
    <xf numFmtId="0" fontId="3" fillId="0" borderId="4" xfId="4" applyNumberFormat="1" applyFont="1" applyBorder="1" applyAlignment="1">
      <alignment horizontal="distributed" vertical="center"/>
    </xf>
    <xf numFmtId="0" fontId="3" fillId="0" borderId="5" xfId="4" applyNumberFormat="1" applyFont="1" applyBorder="1" applyAlignment="1">
      <alignment horizontal="distributed" vertical="center"/>
    </xf>
    <xf numFmtId="0" fontId="3" fillId="0" borderId="16" xfId="4" applyNumberFormat="1" applyFont="1" applyBorder="1" applyAlignment="1">
      <alignment horizontal="distributed" vertical="center"/>
    </xf>
    <xf numFmtId="0" fontId="3" fillId="0" borderId="22" xfId="4" applyNumberFormat="1" applyFont="1" applyBorder="1" applyAlignment="1">
      <alignment horizontal="distributed" vertical="center"/>
    </xf>
    <xf numFmtId="0" fontId="3" fillId="0" borderId="23" xfId="4" applyNumberFormat="1" applyFont="1" applyBorder="1" applyAlignment="1">
      <alignment horizontal="distributed" vertical="center"/>
    </xf>
    <xf numFmtId="0" fontId="3" fillId="0" borderId="25" xfId="4" applyNumberFormat="1" applyFont="1" applyBorder="1" applyAlignment="1">
      <alignment horizontal="distributed" vertical="center"/>
    </xf>
    <xf numFmtId="0" fontId="3" fillId="0" borderId="59" xfId="4" applyNumberFormat="1" applyFont="1" applyBorder="1" applyAlignment="1">
      <alignment horizontal="center" vertical="distributed" textRotation="255" justifyLastLine="1"/>
    </xf>
    <xf numFmtId="0" fontId="13" fillId="0" borderId="0" xfId="2" applyFont="1" applyFill="1" applyAlignment="1">
      <alignment horizontal="center"/>
    </xf>
    <xf numFmtId="0" fontId="8" fillId="0" borderId="0" xfId="2" applyFont="1" applyFill="1"/>
    <xf numFmtId="0" fontId="7" fillId="0" borderId="0" xfId="2" applyFont="1" applyFill="1"/>
    <xf numFmtId="0" fontId="9" fillId="0" borderId="47" xfId="2" applyFont="1" applyFill="1" applyBorder="1" applyAlignment="1">
      <alignment horizontal="center"/>
    </xf>
    <xf numFmtId="0" fontId="9" fillId="0" borderId="129" xfId="2" applyFont="1" applyFill="1" applyBorder="1" applyAlignment="1">
      <alignment horizontal="center"/>
    </xf>
    <xf numFmtId="0" fontId="9" fillId="0" borderId="28" xfId="2" applyFont="1" applyFill="1" applyBorder="1"/>
    <xf numFmtId="176" fontId="7" fillId="0" borderId="114" xfId="2" applyNumberFormat="1" applyFont="1" applyFill="1" applyBorder="1"/>
    <xf numFmtId="0" fontId="7" fillId="0" borderId="47" xfId="2" applyFont="1" applyFill="1" applyBorder="1" applyAlignment="1">
      <alignment horizontal="left"/>
    </xf>
    <xf numFmtId="0" fontId="7" fillId="0" borderId="129" xfId="2" applyFont="1" applyFill="1" applyBorder="1" applyAlignment="1">
      <alignment horizontal="left"/>
    </xf>
    <xf numFmtId="0" fontId="9" fillId="0" borderId="39" xfId="2" applyFont="1" applyFill="1" applyBorder="1"/>
    <xf numFmtId="0" fontId="9" fillId="0" borderId="56" xfId="2" applyFont="1" applyFill="1" applyBorder="1"/>
    <xf numFmtId="0" fontId="7" fillId="0" borderId="12" xfId="2" applyFont="1" applyFill="1" applyBorder="1" applyAlignment="1">
      <alignment horizontal="left"/>
    </xf>
    <xf numFmtId="0" fontId="7" fillId="0" borderId="55" xfId="2" applyFont="1" applyFill="1" applyBorder="1" applyAlignment="1">
      <alignment horizontal="left"/>
    </xf>
    <xf numFmtId="0" fontId="7" fillId="0" borderId="66" xfId="2" applyFont="1" applyFill="1" applyBorder="1"/>
    <xf numFmtId="0" fontId="7" fillId="0" borderId="128" xfId="2" applyFont="1" applyFill="1" applyBorder="1" applyAlignment="1">
      <alignment horizontal="left"/>
    </xf>
    <xf numFmtId="0" fontId="7" fillId="0" borderId="127" xfId="2" applyFont="1" applyFill="1" applyBorder="1" applyAlignment="1">
      <alignment horizontal="left"/>
    </xf>
    <xf numFmtId="0" fontId="7" fillId="0" borderId="64" xfId="2" applyFont="1" applyFill="1" applyBorder="1" applyAlignment="1">
      <alignment horizontal="left"/>
    </xf>
    <xf numFmtId="0" fontId="7" fillId="0" borderId="121" xfId="2" applyFont="1" applyFill="1" applyBorder="1"/>
    <xf numFmtId="0" fontId="7" fillId="0" borderId="125" xfId="2" applyFont="1" applyFill="1" applyBorder="1" applyAlignment="1">
      <alignment horizontal="left"/>
    </xf>
    <xf numFmtId="0" fontId="7" fillId="0" borderId="124" xfId="2" applyFont="1" applyFill="1" applyBorder="1" applyAlignment="1">
      <alignment horizontal="left"/>
    </xf>
    <xf numFmtId="0" fontId="7" fillId="0" borderId="106" xfId="2" applyFont="1" applyFill="1" applyBorder="1" applyAlignment="1">
      <alignment horizontal="left"/>
    </xf>
    <xf numFmtId="0" fontId="7" fillId="0" borderId="0" xfId="2" applyFont="1" applyFill="1" applyAlignment="1">
      <alignment horizontal="right"/>
    </xf>
    <xf numFmtId="176" fontId="7" fillId="0" borderId="47" xfId="2" applyNumberFormat="1" applyFont="1" applyFill="1" applyBorder="1"/>
    <xf numFmtId="176" fontId="7" fillId="0" borderId="113" xfId="2" applyNumberFormat="1" applyFont="1" applyFill="1" applyBorder="1"/>
    <xf numFmtId="0" fontId="7" fillId="0" borderId="30" xfId="2" applyFont="1" applyFill="1" applyBorder="1"/>
    <xf numFmtId="0" fontId="9" fillId="0" borderId="112" xfId="2" applyFont="1" applyFill="1" applyBorder="1"/>
    <xf numFmtId="0" fontId="7" fillId="0" borderId="110" xfId="2" applyFont="1" applyFill="1" applyBorder="1"/>
    <xf numFmtId="0" fontId="7" fillId="0" borderId="109" xfId="2" applyFont="1" applyFill="1" applyBorder="1"/>
    <xf numFmtId="0" fontId="7" fillId="0" borderId="64" xfId="2" applyFont="1" applyFill="1" applyBorder="1"/>
    <xf numFmtId="0" fontId="7" fillId="0" borderId="108" xfId="2" applyFont="1" applyFill="1" applyBorder="1"/>
    <xf numFmtId="0" fontId="7" fillId="0" borderId="106" xfId="2" applyFont="1" applyFill="1" applyBorder="1"/>
    <xf numFmtId="0" fontId="12" fillId="0" borderId="105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41" fontId="8" fillId="0" borderId="102" xfId="3" applyNumberFormat="1" applyFont="1" applyFill="1" applyBorder="1" applyAlignment="1">
      <alignment horizontal="center" vertical="center"/>
    </xf>
    <xf numFmtId="41" fontId="8" fillId="0" borderId="101" xfId="3" applyNumberFormat="1" applyFont="1" applyFill="1" applyBorder="1" applyAlignment="1">
      <alignment horizontal="center" vertical="center"/>
    </xf>
    <xf numFmtId="41" fontId="8" fillId="0" borderId="100" xfId="3" applyNumberFormat="1" applyFont="1" applyFill="1" applyBorder="1" applyAlignment="1">
      <alignment horizontal="center" vertical="center"/>
    </xf>
    <xf numFmtId="41" fontId="8" fillId="0" borderId="99" xfId="3" applyNumberFormat="1" applyFont="1" applyFill="1" applyBorder="1" applyAlignment="1">
      <alignment horizontal="center" vertical="center"/>
    </xf>
    <xf numFmtId="0" fontId="9" fillId="0" borderId="60" xfId="2" applyFont="1" applyFill="1" applyBorder="1" applyAlignment="1">
      <alignment horizontal="center" vertical="center" wrapText="1"/>
    </xf>
    <xf numFmtId="0" fontId="7" fillId="0" borderId="40" xfId="2" applyFont="1" applyFill="1" applyBorder="1"/>
    <xf numFmtId="0" fontId="9" fillId="0" borderId="57" xfId="2" applyFont="1" applyFill="1" applyBorder="1" applyAlignment="1">
      <alignment horizontal="center" vertical="center" wrapText="1"/>
    </xf>
    <xf numFmtId="0" fontId="9" fillId="0" borderId="15" xfId="2" applyFont="1" applyFill="1" applyBorder="1"/>
    <xf numFmtId="0" fontId="7" fillId="0" borderId="16" xfId="2" applyFont="1" applyFill="1" applyBorder="1"/>
    <xf numFmtId="0" fontId="8" fillId="0" borderId="4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41" fontId="8" fillId="0" borderId="98" xfId="3" applyNumberFormat="1" applyFont="1" applyFill="1" applyBorder="1" applyAlignment="1">
      <alignment horizontal="center" vertical="center"/>
    </xf>
    <xf numFmtId="41" fontId="8" fillId="0" borderId="97" xfId="3" applyNumberFormat="1" applyFont="1" applyFill="1" applyBorder="1" applyAlignment="1">
      <alignment horizontal="center" vertical="center"/>
    </xf>
    <xf numFmtId="0" fontId="7" fillId="0" borderId="96" xfId="2" applyFont="1" applyFill="1" applyBorder="1"/>
    <xf numFmtId="0" fontId="7" fillId="0" borderId="93" xfId="2" applyFont="1" applyFill="1" applyBorder="1"/>
    <xf numFmtId="0" fontId="7" fillId="0" borderId="91" xfId="2" applyFont="1" applyFill="1" applyBorder="1"/>
    <xf numFmtId="41" fontId="8" fillId="0" borderId="90" xfId="3" applyNumberFormat="1" applyFont="1" applyFill="1" applyBorder="1" applyAlignment="1">
      <alignment horizontal="center" vertical="center"/>
    </xf>
    <xf numFmtId="41" fontId="8" fillId="0" borderId="89" xfId="3" applyNumberFormat="1" applyFont="1" applyFill="1" applyBorder="1" applyAlignment="1">
      <alignment horizontal="center" vertical="center"/>
    </xf>
    <xf numFmtId="0" fontId="7" fillId="0" borderId="55" xfId="2" applyFont="1" applyFill="1" applyBorder="1"/>
    <xf numFmtId="41" fontId="8" fillId="0" borderId="88" xfId="3" applyNumberFormat="1" applyFont="1" applyFill="1" applyBorder="1" applyAlignment="1">
      <alignment horizontal="center" vertical="center"/>
    </xf>
    <xf numFmtId="41" fontId="8" fillId="0" borderId="87" xfId="3" applyNumberFormat="1" applyFont="1" applyFill="1" applyBorder="1" applyAlignment="1">
      <alignment horizontal="center" vertical="center"/>
    </xf>
    <xf numFmtId="0" fontId="9" fillId="0" borderId="59" xfId="2" applyFont="1" applyFill="1" applyBorder="1"/>
    <xf numFmtId="0" fontId="7" fillId="0" borderId="58" xfId="2" applyFont="1" applyFill="1" applyBorder="1"/>
    <xf numFmtId="41" fontId="8" fillId="0" borderId="86" xfId="3" applyNumberFormat="1" applyFont="1" applyFill="1" applyBorder="1" applyAlignment="1">
      <alignment horizontal="center" vertical="center"/>
    </xf>
    <xf numFmtId="41" fontId="8" fillId="0" borderId="85" xfId="3" applyNumberFormat="1" applyFont="1" applyFill="1" applyBorder="1" applyAlignment="1">
      <alignment horizontal="center" vertical="center"/>
    </xf>
    <xf numFmtId="0" fontId="9" fillId="0" borderId="68" xfId="2" applyFont="1" applyFill="1" applyBorder="1"/>
    <xf numFmtId="0" fontId="7" fillId="0" borderId="69" xfId="2" applyFont="1" applyFill="1" applyBorder="1"/>
    <xf numFmtId="0" fontId="9" fillId="0" borderId="54" xfId="2" applyFont="1" applyFill="1" applyBorder="1" applyAlignment="1">
      <alignment horizontal="center" vertical="center" wrapText="1"/>
    </xf>
    <xf numFmtId="176" fontId="7" fillId="0" borderId="51" xfId="2" applyNumberFormat="1" applyFont="1" applyFill="1" applyBorder="1"/>
    <xf numFmtId="176" fontId="7" fillId="0" borderId="53" xfId="2" applyNumberFormat="1" applyFont="1" applyFill="1" applyBorder="1"/>
    <xf numFmtId="0" fontId="7" fillId="0" borderId="35" xfId="2" applyFont="1" applyFill="1" applyBorder="1"/>
    <xf numFmtId="0" fontId="7" fillId="0" borderId="18" xfId="2" applyFont="1" applyFill="1" applyBorder="1"/>
    <xf numFmtId="0" fontId="7" fillId="0" borderId="34" xfId="2" applyFont="1" applyFill="1" applyBorder="1"/>
    <xf numFmtId="0" fontId="7" fillId="0" borderId="18" xfId="2" applyFont="1" applyFill="1" applyBorder="1" applyAlignment="1">
      <alignment horizontal="left" vertical="top" wrapText="1"/>
    </xf>
    <xf numFmtId="0" fontId="7" fillId="0" borderId="64" xfId="2" applyFont="1" applyFill="1" applyBorder="1" applyAlignment="1">
      <alignment horizontal="left" vertical="top" wrapText="1"/>
    </xf>
    <xf numFmtId="0" fontId="7" fillId="0" borderId="59" xfId="2" applyFont="1" applyFill="1" applyBorder="1"/>
    <xf numFmtId="0" fontId="7" fillId="0" borderId="31" xfId="2" applyFont="1" applyFill="1" applyBorder="1" applyAlignment="1">
      <alignment horizontal="left" vertical="top" wrapText="1"/>
    </xf>
    <xf numFmtId="0" fontId="9" fillId="0" borderId="17" xfId="2" applyFont="1" applyFill="1" applyBorder="1"/>
    <xf numFmtId="0" fontId="7" fillId="0" borderId="67" xfId="2" applyFont="1" applyFill="1" applyBorder="1" applyAlignment="1">
      <alignment horizontal="left" vertical="top" wrapText="1"/>
    </xf>
    <xf numFmtId="0" fontId="7" fillId="0" borderId="64" xfId="2" applyFont="1" applyFill="1" applyBorder="1" applyAlignment="1">
      <alignment horizontal="left" vertical="top" wrapText="1"/>
    </xf>
    <xf numFmtId="0" fontId="7" fillId="0" borderId="63" xfId="2" applyFont="1" applyFill="1" applyBorder="1"/>
    <xf numFmtId="0" fontId="7" fillId="0" borderId="61" xfId="2" applyFont="1" applyFill="1" applyBorder="1" applyAlignment="1">
      <alignment horizontal="left" vertical="top" wrapText="1"/>
    </xf>
    <xf numFmtId="0" fontId="7" fillId="0" borderId="34" xfId="2" applyFont="1" applyFill="1" applyBorder="1" applyAlignment="1">
      <alignment horizontal="left" vertical="top" wrapText="1"/>
    </xf>
    <xf numFmtId="0" fontId="10" fillId="0" borderId="60" xfId="2" applyFont="1" applyFill="1" applyBorder="1" applyAlignment="1">
      <alignment horizontal="center" vertical="center" wrapText="1" shrinkToFit="1"/>
    </xf>
    <xf numFmtId="0" fontId="10" fillId="0" borderId="57" xfId="2" applyFont="1" applyFill="1" applyBorder="1" applyAlignment="1">
      <alignment horizontal="center" vertical="center" wrapText="1" shrinkToFit="1"/>
    </xf>
    <xf numFmtId="0" fontId="10" fillId="0" borderId="54" xfId="2" applyFont="1" applyFill="1" applyBorder="1" applyAlignment="1">
      <alignment horizontal="center" vertical="center" wrapText="1" shrinkToFit="1"/>
    </xf>
    <xf numFmtId="0" fontId="9" fillId="0" borderId="41" xfId="2" applyFont="1" applyFill="1" applyBorder="1"/>
    <xf numFmtId="0" fontId="7" fillId="0" borderId="43" xfId="2" applyFont="1" applyFill="1" applyBorder="1"/>
    <xf numFmtId="176" fontId="7" fillId="0" borderId="0" xfId="2" applyNumberFormat="1" applyFont="1" applyFill="1"/>
    <xf numFmtId="176" fontId="7" fillId="0" borderId="52" xfId="2" applyNumberFormat="1" applyFont="1" applyFill="1" applyBorder="1" applyAlignment="1">
      <alignment horizontal="right"/>
    </xf>
    <xf numFmtId="176" fontId="7" fillId="0" borderId="35" xfId="2" applyNumberFormat="1" applyFont="1" applyFill="1" applyBorder="1" applyAlignment="1">
      <alignment horizontal="right"/>
    </xf>
    <xf numFmtId="176" fontId="7" fillId="0" borderId="51" xfId="2" applyNumberFormat="1" applyFont="1" applyFill="1" applyBorder="1" applyAlignment="1">
      <alignment horizontal="right"/>
    </xf>
    <xf numFmtId="176" fontId="7" fillId="0" borderId="50" xfId="2" applyNumberFormat="1" applyFont="1" applyFill="1" applyBorder="1" applyAlignment="1">
      <alignment horizontal="right"/>
    </xf>
    <xf numFmtId="38" fontId="4" fillId="0" borderId="0" xfId="3" applyFont="1" applyFill="1"/>
    <xf numFmtId="38" fontId="6" fillId="0" borderId="0" xfId="3" applyFont="1" applyFill="1"/>
    <xf numFmtId="38" fontId="2" fillId="0" borderId="0" xfId="3" applyFont="1" applyFill="1"/>
    <xf numFmtId="38" fontId="6" fillId="0" borderId="142" xfId="3" applyFont="1" applyFill="1" applyBorder="1"/>
    <xf numFmtId="38" fontId="6" fillId="0" borderId="82" xfId="3" applyFont="1" applyFill="1" applyBorder="1"/>
    <xf numFmtId="38" fontId="6" fillId="0" borderId="146" xfId="3" applyFont="1" applyFill="1" applyBorder="1" applyAlignment="1">
      <alignment horizontal="center"/>
    </xf>
    <xf numFmtId="38" fontId="6" fillId="0" borderId="146" xfId="3" applyFont="1" applyFill="1" applyBorder="1" applyAlignment="1">
      <alignment horizontal="center"/>
    </xf>
    <xf numFmtId="38" fontId="6" fillId="0" borderId="147" xfId="3" applyFont="1" applyFill="1" applyBorder="1" applyAlignment="1">
      <alignment horizontal="center"/>
    </xf>
    <xf numFmtId="38" fontId="6" fillId="0" borderId="145" xfId="3" applyFont="1" applyFill="1" applyBorder="1" applyAlignment="1">
      <alignment horizontal="center"/>
    </xf>
    <xf numFmtId="38" fontId="6" fillId="0" borderId="144" xfId="3" applyFont="1" applyFill="1" applyBorder="1"/>
    <xf numFmtId="38" fontId="6" fillId="0" borderId="9" xfId="3" applyFont="1" applyFill="1" applyBorder="1"/>
    <xf numFmtId="38" fontId="6" fillId="0" borderId="7" xfId="3" applyFont="1" applyFill="1" applyBorder="1"/>
    <xf numFmtId="38" fontId="6" fillId="0" borderId="7" xfId="3" applyFont="1" applyFill="1" applyBorder="1" applyAlignment="1">
      <alignment horizontal="center"/>
    </xf>
    <xf numFmtId="38" fontId="6" fillId="0" borderId="9" xfId="3" applyFont="1" applyFill="1" applyBorder="1" applyAlignment="1">
      <alignment horizontal="center"/>
    </xf>
    <xf numFmtId="38" fontId="6" fillId="0" borderId="8" xfId="3" applyFont="1" applyFill="1" applyBorder="1"/>
    <xf numFmtId="38" fontId="6" fillId="0" borderId="89" xfId="3" applyFont="1" applyFill="1" applyBorder="1"/>
    <xf numFmtId="38" fontId="6" fillId="0" borderId="143" xfId="3" applyFont="1" applyFill="1" applyBorder="1" applyAlignment="1">
      <alignment horizontal="center" vertical="center" textRotation="255"/>
    </xf>
    <xf numFmtId="38" fontId="6" fillId="0" borderId="56" xfId="3" applyFont="1" applyFill="1" applyBorder="1" applyAlignment="1">
      <alignment horizontal="center" vertical="center" textRotation="255"/>
    </xf>
    <xf numFmtId="38" fontId="6" fillId="0" borderId="1" xfId="3" applyFont="1" applyFill="1" applyBorder="1"/>
    <xf numFmtId="38" fontId="6" fillId="0" borderId="2" xfId="3" applyFont="1" applyFill="1" applyBorder="1"/>
    <xf numFmtId="38" fontId="6" fillId="0" borderId="3" xfId="3" applyFont="1" applyFill="1" applyBorder="1"/>
    <xf numFmtId="38" fontId="6" fillId="0" borderId="2" xfId="3" applyFont="1" applyFill="1" applyBorder="1" applyAlignment="1"/>
    <xf numFmtId="38" fontId="6" fillId="0" borderId="3" xfId="3" applyFont="1" applyFill="1" applyBorder="1" applyAlignment="1"/>
    <xf numFmtId="38" fontId="6" fillId="0" borderId="2" xfId="3" applyFont="1" applyFill="1" applyBorder="1" applyAlignment="1">
      <alignment horizontal="center"/>
    </xf>
    <xf numFmtId="38" fontId="6" fillId="0" borderId="3" xfId="3" applyFont="1" applyFill="1" applyBorder="1" applyAlignment="1">
      <alignment horizontal="center"/>
    </xf>
    <xf numFmtId="38" fontId="6" fillId="0" borderId="2" xfId="3" applyFont="1" applyFill="1" applyBorder="1" applyAlignment="1">
      <alignment horizontal="right"/>
    </xf>
    <xf numFmtId="38" fontId="6" fillId="0" borderId="3" xfId="3" applyFont="1" applyFill="1" applyBorder="1" applyAlignment="1">
      <alignment horizontal="right"/>
    </xf>
    <xf numFmtId="180" fontId="6" fillId="0" borderId="2" xfId="3" applyNumberFormat="1" applyFont="1" applyFill="1" applyBorder="1" applyAlignment="1"/>
    <xf numFmtId="180" fontId="6" fillId="0" borderId="3" xfId="3" applyNumberFormat="1" applyFont="1" applyFill="1" applyBorder="1" applyAlignment="1"/>
    <xf numFmtId="38" fontId="6" fillId="0" borderId="87" xfId="3" applyFont="1" applyFill="1" applyBorder="1" applyAlignment="1"/>
    <xf numFmtId="38" fontId="6" fillId="0" borderId="140" xfId="3" applyFont="1" applyFill="1" applyBorder="1" applyAlignment="1">
      <alignment horizontal="center" vertical="center" textRotation="255"/>
    </xf>
    <xf numFmtId="38" fontId="6" fillId="0" borderId="68" xfId="3" applyFont="1" applyFill="1" applyBorder="1"/>
    <xf numFmtId="38" fontId="6" fillId="0" borderId="2" xfId="3" applyFont="1" applyFill="1" applyBorder="1" applyAlignment="1"/>
    <xf numFmtId="38" fontId="6" fillId="0" borderId="3" xfId="3" applyFont="1" applyFill="1" applyBorder="1" applyAlignment="1"/>
    <xf numFmtId="38" fontId="6" fillId="0" borderId="2" xfId="3" applyFont="1" applyFill="1" applyBorder="1" applyAlignment="1">
      <alignment horizontal="left"/>
    </xf>
    <xf numFmtId="38" fontId="6" fillId="0" borderId="3" xfId="3" applyFont="1" applyFill="1" applyBorder="1" applyAlignment="1">
      <alignment horizontal="left"/>
    </xf>
    <xf numFmtId="180" fontId="6" fillId="0" borderId="2" xfId="3" applyNumberFormat="1" applyFont="1" applyFill="1" applyBorder="1" applyAlignment="1">
      <alignment horizontal="right"/>
    </xf>
    <xf numFmtId="180" fontId="6" fillId="0" borderId="3" xfId="3" applyNumberFormat="1" applyFont="1" applyFill="1" applyBorder="1" applyAlignment="1">
      <alignment horizontal="right"/>
    </xf>
    <xf numFmtId="38" fontId="6" fillId="0" borderId="4" xfId="3" applyFont="1" applyFill="1" applyBorder="1" applyAlignment="1"/>
    <xf numFmtId="38" fontId="6" fillId="0" borderId="6" xfId="3" applyFont="1" applyFill="1" applyBorder="1" applyAlignment="1"/>
    <xf numFmtId="38" fontId="6" fillId="0" borderId="4" xfId="3" applyFont="1" applyFill="1" applyBorder="1"/>
    <xf numFmtId="38" fontId="6" fillId="0" borderId="6" xfId="3" applyFont="1" applyFill="1" applyBorder="1"/>
    <xf numFmtId="38" fontId="6" fillId="0" borderId="87" xfId="3" applyFont="1" applyFill="1" applyBorder="1" applyAlignment="1">
      <alignment horizontal="left"/>
    </xf>
    <xf numFmtId="38" fontId="6" fillId="0" borderId="121" xfId="3" applyFont="1" applyFill="1" applyBorder="1"/>
    <xf numFmtId="38" fontId="6" fillId="0" borderId="22" xfId="3" applyFont="1" applyFill="1" applyBorder="1"/>
    <xf numFmtId="38" fontId="6" fillId="0" borderId="24" xfId="3" applyFont="1" applyFill="1" applyBorder="1"/>
    <xf numFmtId="38" fontId="6" fillId="0" borderId="22" xfId="3" applyFont="1" applyFill="1" applyBorder="1" applyAlignment="1">
      <alignment horizontal="left"/>
    </xf>
    <xf numFmtId="38" fontId="6" fillId="0" borderId="24" xfId="3" applyFont="1" applyFill="1" applyBorder="1" applyAlignment="1">
      <alignment horizontal="left"/>
    </xf>
    <xf numFmtId="38" fontId="6" fillId="0" borderId="22" xfId="3" applyFont="1" applyFill="1" applyBorder="1" applyAlignment="1"/>
    <xf numFmtId="38" fontId="6" fillId="0" borderId="24" xfId="3" applyFont="1" applyFill="1" applyBorder="1" applyAlignment="1"/>
    <xf numFmtId="38" fontId="6" fillId="0" borderId="22" xfId="3" applyFont="1" applyFill="1" applyBorder="1" applyAlignment="1">
      <alignment horizontal="center"/>
    </xf>
    <xf numFmtId="38" fontId="6" fillId="0" borderId="24" xfId="3" applyFont="1" applyFill="1" applyBorder="1" applyAlignment="1">
      <alignment horizontal="center"/>
    </xf>
    <xf numFmtId="180" fontId="6" fillId="0" borderId="22" xfId="3" applyNumberFormat="1" applyFont="1" applyFill="1" applyBorder="1" applyAlignment="1"/>
    <xf numFmtId="180" fontId="6" fillId="0" borderId="24" xfId="3" applyNumberFormat="1" applyFont="1" applyFill="1" applyBorder="1" applyAlignment="1"/>
    <xf numFmtId="38" fontId="6" fillId="0" borderId="22" xfId="3" applyFont="1" applyFill="1" applyBorder="1" applyAlignment="1">
      <alignment horizontal="right"/>
    </xf>
    <xf numFmtId="38" fontId="6" fillId="0" borderId="24" xfId="3" applyFont="1" applyFill="1" applyBorder="1" applyAlignment="1">
      <alignment horizontal="right"/>
    </xf>
    <xf numFmtId="38" fontId="6" fillId="0" borderId="139" xfId="3" applyFont="1" applyFill="1" applyBorder="1" applyAlignment="1"/>
    <xf numFmtId="38" fontId="6" fillId="0" borderId="134" xfId="3" applyFont="1" applyFill="1" applyBorder="1" applyAlignment="1">
      <alignment horizontal="center" vertical="center" textRotation="255"/>
    </xf>
    <xf numFmtId="38" fontId="6" fillId="0" borderId="37" xfId="3" applyFont="1" applyFill="1" applyBorder="1"/>
    <xf numFmtId="38" fontId="6" fillId="0" borderId="44" xfId="3" applyFont="1" applyFill="1" applyBorder="1"/>
    <xf numFmtId="38" fontId="6" fillId="0" borderId="46" xfId="3" applyFont="1" applyFill="1" applyBorder="1"/>
    <xf numFmtId="38" fontId="6" fillId="0" borderId="44" xfId="3" applyFont="1" applyFill="1" applyBorder="1" applyAlignment="1"/>
    <xf numFmtId="38" fontId="6" fillId="0" borderId="46" xfId="3" applyFont="1" applyFill="1" applyBorder="1" applyAlignment="1"/>
    <xf numFmtId="38" fontId="6" fillId="0" borderId="44" xfId="3" applyFont="1" applyFill="1" applyBorder="1" applyAlignment="1">
      <alignment horizontal="center"/>
    </xf>
    <xf numFmtId="38" fontId="6" fillId="0" borderId="46" xfId="3" applyFont="1" applyFill="1" applyBorder="1" applyAlignment="1">
      <alignment horizontal="center"/>
    </xf>
    <xf numFmtId="38" fontId="6" fillId="0" borderId="44" xfId="3" applyFont="1" applyFill="1" applyBorder="1" applyAlignment="1">
      <alignment horizontal="right"/>
    </xf>
    <xf numFmtId="38" fontId="6" fillId="0" borderId="46" xfId="3" applyFont="1" applyFill="1" applyBorder="1" applyAlignment="1">
      <alignment horizontal="right"/>
    </xf>
    <xf numFmtId="180" fontId="6" fillId="0" borderId="44" xfId="3" applyNumberFormat="1" applyFont="1" applyFill="1" applyBorder="1" applyAlignment="1"/>
    <xf numFmtId="180" fontId="6" fillId="0" borderId="46" xfId="3" applyNumberFormat="1" applyFont="1" applyFill="1" applyBorder="1" applyAlignment="1"/>
    <xf numFmtId="38" fontId="6" fillId="0" borderId="150" xfId="3" applyFont="1" applyFill="1" applyBorder="1" applyAlignment="1"/>
    <xf numFmtId="38" fontId="6" fillId="0" borderId="68" xfId="3" applyFont="1" applyFill="1" applyBorder="1" applyAlignment="1">
      <alignment horizontal="center" vertical="center" textRotation="255"/>
    </xf>
    <xf numFmtId="38" fontId="6" fillId="0" borderId="7" xfId="3" applyFont="1" applyFill="1" applyBorder="1" applyAlignment="1"/>
    <xf numFmtId="38" fontId="6" fillId="0" borderId="9" xfId="3" applyFont="1" applyFill="1" applyBorder="1" applyAlignment="1"/>
    <xf numFmtId="38" fontId="6" fillId="0" borderId="7" xfId="3" applyFont="1" applyFill="1" applyBorder="1" applyAlignment="1">
      <alignment horizontal="right"/>
    </xf>
    <xf numFmtId="38" fontId="6" fillId="0" borderId="9" xfId="3" applyFont="1" applyFill="1" applyBorder="1" applyAlignment="1">
      <alignment horizontal="right"/>
    </xf>
    <xf numFmtId="38" fontId="6" fillId="0" borderId="1" xfId="3" applyFont="1" applyFill="1" applyBorder="1" applyAlignment="1">
      <alignment shrinkToFit="1"/>
    </xf>
    <xf numFmtId="38" fontId="6" fillId="0" borderId="121" xfId="3" applyFont="1" applyFill="1" applyBorder="1" applyAlignment="1">
      <alignment horizontal="center" vertical="center" textRotation="255"/>
    </xf>
    <xf numFmtId="38" fontId="6" fillId="0" borderId="42" xfId="3" applyFont="1" applyFill="1" applyBorder="1"/>
    <xf numFmtId="38" fontId="6" fillId="0" borderId="27" xfId="3" applyFont="1" applyFill="1" applyBorder="1" applyAlignment="1">
      <alignment horizontal="right"/>
    </xf>
    <xf numFmtId="38" fontId="6" fillId="0" borderId="26" xfId="3" applyFont="1" applyFill="1" applyBorder="1" applyAlignment="1">
      <alignment horizontal="right"/>
    </xf>
    <xf numFmtId="38" fontId="6" fillId="0" borderId="138" xfId="3" applyFont="1" applyFill="1" applyBorder="1" applyAlignment="1">
      <alignment horizontal="center" vertical="center" textRotation="255"/>
    </xf>
    <xf numFmtId="180" fontId="6" fillId="0" borderId="0" xfId="3" applyNumberFormat="1" applyFont="1" applyFill="1"/>
    <xf numFmtId="38" fontId="6" fillId="0" borderId="142" xfId="3" applyFont="1" applyFill="1" applyBorder="1" applyAlignment="1">
      <alignment horizontal="center" vertical="center" textRotation="255"/>
    </xf>
    <xf numFmtId="38" fontId="6" fillId="0" borderId="141" xfId="3" applyFont="1" applyFill="1" applyBorder="1" applyAlignment="1">
      <alignment horizontal="center" vertical="center" textRotation="255"/>
    </xf>
    <xf numFmtId="38" fontId="6" fillId="0" borderId="131" xfId="3" applyFont="1" applyFill="1" applyBorder="1"/>
    <xf numFmtId="38" fontId="6" fillId="0" borderId="133" xfId="3" applyFont="1" applyFill="1" applyBorder="1"/>
    <xf numFmtId="38" fontId="6" fillId="0" borderId="122" xfId="3" applyFont="1" applyFill="1" applyBorder="1"/>
    <xf numFmtId="38" fontId="6" fillId="0" borderId="133" xfId="3" applyFont="1" applyFill="1" applyBorder="1" applyAlignment="1">
      <alignment horizontal="center"/>
    </xf>
    <xf numFmtId="38" fontId="6" fillId="0" borderId="122" xfId="3" applyFont="1" applyFill="1" applyBorder="1" applyAlignment="1">
      <alignment horizontal="center"/>
    </xf>
    <xf numFmtId="38" fontId="6" fillId="0" borderId="133" xfId="3" applyFont="1" applyFill="1" applyBorder="1" applyAlignment="1">
      <alignment horizontal="right"/>
    </xf>
    <xf numFmtId="38" fontId="6" fillId="0" borderId="122" xfId="3" applyFont="1" applyFill="1" applyBorder="1" applyAlignment="1">
      <alignment horizontal="right"/>
    </xf>
    <xf numFmtId="38" fontId="6" fillId="0" borderId="133" xfId="6" applyFont="1" applyFill="1" applyBorder="1" applyAlignment="1"/>
    <xf numFmtId="38" fontId="6" fillId="0" borderId="122" xfId="6" applyFont="1" applyFill="1" applyBorder="1" applyAlignment="1"/>
    <xf numFmtId="180" fontId="6" fillId="0" borderId="133" xfId="3" applyNumberFormat="1" applyFont="1" applyFill="1" applyBorder="1" applyAlignment="1"/>
    <xf numFmtId="180" fontId="6" fillId="0" borderId="122" xfId="3" applyNumberFormat="1" applyFont="1" applyFill="1" applyBorder="1" applyAlignment="1"/>
    <xf numFmtId="38" fontId="6" fillId="0" borderId="133" xfId="3" applyFont="1" applyFill="1" applyBorder="1" applyAlignment="1"/>
    <xf numFmtId="38" fontId="6" fillId="0" borderId="132" xfId="3" applyFont="1" applyFill="1" applyBorder="1" applyAlignment="1"/>
    <xf numFmtId="38" fontId="6" fillId="0" borderId="2" xfId="6" applyFont="1" applyFill="1" applyBorder="1" applyAlignment="1">
      <alignment horizontal="right"/>
    </xf>
    <xf numFmtId="38" fontId="6" fillId="0" borderId="3" xfId="6" applyFont="1" applyFill="1" applyBorder="1" applyAlignment="1">
      <alignment horizontal="right"/>
    </xf>
    <xf numFmtId="38" fontId="6" fillId="0" borderId="2" xfId="3" applyFont="1" applyFill="1" applyBorder="1" applyAlignment="1">
      <alignment horizontal="right" shrinkToFit="1"/>
    </xf>
    <xf numFmtId="38" fontId="6" fillId="0" borderId="3" xfId="3" applyFont="1" applyFill="1" applyBorder="1" applyAlignment="1">
      <alignment horizontal="right" shrinkToFit="1"/>
    </xf>
    <xf numFmtId="38" fontId="6" fillId="0" borderId="22" xfId="6" applyFont="1" applyFill="1" applyBorder="1" applyAlignment="1">
      <alignment horizontal="right"/>
    </xf>
    <xf numFmtId="38" fontId="6" fillId="0" borderId="24" xfId="6" applyFont="1" applyFill="1" applyBorder="1" applyAlignment="1">
      <alignment horizontal="right"/>
    </xf>
    <xf numFmtId="38" fontId="6" fillId="0" borderId="45" xfId="3" applyFont="1" applyFill="1" applyBorder="1"/>
    <xf numFmtId="180" fontId="6" fillId="0" borderId="7" xfId="3" applyNumberFormat="1" applyFont="1" applyFill="1" applyBorder="1" applyAlignment="1"/>
    <xf numFmtId="180" fontId="6" fillId="0" borderId="9" xfId="3" applyNumberFormat="1" applyFont="1" applyFill="1" applyBorder="1" applyAlignment="1"/>
    <xf numFmtId="38" fontId="6" fillId="0" borderId="89" xfId="3" applyFont="1" applyFill="1" applyBorder="1" applyAlignment="1"/>
    <xf numFmtId="0" fontId="3" fillId="0" borderId="0" xfId="5" applyFont="1" applyFill="1" applyAlignment="1" applyProtection="1">
      <alignment horizontal="left" vertical="center"/>
      <protection hidden="1"/>
    </xf>
    <xf numFmtId="0" fontId="3" fillId="0" borderId="0" xfId="5" applyFont="1" applyFill="1" applyAlignment="1" applyProtection="1">
      <alignment horizontal="distributed" vertical="center"/>
      <protection hidden="1"/>
    </xf>
    <xf numFmtId="186" fontId="3" fillId="0" borderId="20" xfId="5" applyNumberFormat="1" applyFont="1" applyFill="1" applyBorder="1" applyAlignment="1" applyProtection="1">
      <alignment horizontal="center" vertical="center"/>
      <protection hidden="1"/>
    </xf>
  </cellXfs>
  <cellStyles count="7">
    <cellStyle name="桁区切り" xfId="6" builtinId="6"/>
    <cellStyle name="桁区切り 2" xfId="3" xr:uid="{E9E0DA4C-5D20-4CA9-9A22-7DBB47871C12}"/>
    <cellStyle name="標準" xfId="0" builtinId="0"/>
    <cellStyle name="標準 2" xfId="1" xr:uid="{68396958-6A60-4FAF-9ED3-8D6B2CD6EB57}"/>
    <cellStyle name="標準 2 2" xfId="4" xr:uid="{A33DBA12-3E7E-4E4A-8666-6E09A6BC27C9}"/>
    <cellStyle name="標準 3" xfId="2" xr:uid="{74DFDF91-4772-4B4B-B4F4-4BBF6DA5F707}"/>
    <cellStyle name="標準_経営改善計画書（耕種・1年1収・個人）" xfId="5" xr:uid="{0875A87B-3F57-4AAF-ABEC-04105F6193AF}"/>
  </cellStyles>
  <dxfs count="0"/>
  <tableStyles count="0" defaultTableStyle="TableStyleMedium9" defaultPivotStyle="PivotStyleLight16"/>
  <colors>
    <mruColors>
      <color rgb="FFDCE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BC6C2C9-6D8A-4E6A-9D38-C159D4679F81}"/>
            </a:ext>
          </a:extLst>
        </xdr:cNvPr>
        <xdr:cNvSpPr>
          <a:spLocks noChangeShapeType="1"/>
        </xdr:cNvSpPr>
      </xdr:nvSpPr>
      <xdr:spPr bwMode="auto">
        <a:xfrm>
          <a:off x="7543800" y="514350"/>
          <a:ext cx="1371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A45C21D-0741-428E-9465-60DE97FD6488}"/>
            </a:ext>
          </a:extLst>
        </xdr:cNvPr>
        <xdr:cNvSpPr>
          <a:spLocks noChangeShapeType="1"/>
        </xdr:cNvSpPr>
      </xdr:nvSpPr>
      <xdr:spPr bwMode="auto">
        <a:xfrm>
          <a:off x="7543800" y="1200150"/>
          <a:ext cx="13716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6E2D3BA-E30D-43F6-BED7-143E87FA9D80}"/>
            </a:ext>
          </a:extLst>
        </xdr:cNvPr>
        <xdr:cNvSpPr>
          <a:spLocks noChangeShapeType="1"/>
        </xdr:cNvSpPr>
      </xdr:nvSpPr>
      <xdr:spPr bwMode="auto">
        <a:xfrm>
          <a:off x="7543800" y="514350"/>
          <a:ext cx="1371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0</xdr:colOff>
      <xdr:row>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AAC2035-10B1-43E8-AC74-EB4219CD6907}"/>
            </a:ext>
          </a:extLst>
        </xdr:cNvPr>
        <xdr:cNvSpPr>
          <a:spLocks noChangeShapeType="1"/>
        </xdr:cNvSpPr>
      </xdr:nvSpPr>
      <xdr:spPr bwMode="auto">
        <a:xfrm>
          <a:off x="7543800" y="1200150"/>
          <a:ext cx="13716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B261-950D-42C9-BEC4-1CA29DE5838D}">
  <dimension ref="A1:AQ91"/>
  <sheetViews>
    <sheetView tabSelected="1" view="pageBreakPreview" topLeftCell="A28" zoomScaleNormal="100" workbookViewId="0">
      <selection activeCell="B1" sqref="B1:F1"/>
    </sheetView>
  </sheetViews>
  <sheetFormatPr defaultRowHeight="13.5" x14ac:dyDescent="0.15"/>
  <cols>
    <col min="1" max="1" width="4.5" style="269" customWidth="1"/>
    <col min="2" max="2" width="27.6640625" style="269" bestFit="1" customWidth="1"/>
    <col min="3" max="3" width="15.83203125" style="269" bestFit="1" customWidth="1"/>
    <col min="4" max="4" width="10.33203125" style="269" customWidth="1"/>
    <col min="5" max="5" width="17.5" style="269" bestFit="1" customWidth="1"/>
    <col min="6" max="6" width="56.1640625" style="269" customWidth="1"/>
    <col min="7" max="7" width="2" style="268" customWidth="1"/>
    <col min="8" max="8" width="3.5" style="24" bestFit="1" customWidth="1"/>
    <col min="9" max="9" width="8.33203125" style="24" customWidth="1"/>
    <col min="10" max="10" width="4" style="24" customWidth="1"/>
    <col min="11" max="11" width="3.5" style="24" customWidth="1"/>
    <col min="12" max="12" width="7.1640625" style="24" customWidth="1"/>
    <col min="13" max="13" width="4.1640625" style="24" customWidth="1"/>
    <col min="14" max="14" width="3.6640625" style="24" customWidth="1"/>
    <col min="15" max="22" width="3.5" style="24" customWidth="1"/>
    <col min="23" max="23" width="3.6640625" style="24" customWidth="1"/>
    <col min="24" max="37" width="3.5" style="24" customWidth="1"/>
    <col min="38" max="38" width="3.33203125" style="24" customWidth="1"/>
    <col min="39" max="39" width="10" style="24" customWidth="1"/>
    <col min="40" max="16384" width="9.33203125" style="269"/>
  </cols>
  <sheetData>
    <row r="1" spans="2:43" ht="14.25" x14ac:dyDescent="0.15">
      <c r="B1" s="267" t="s">
        <v>183</v>
      </c>
      <c r="C1" s="267"/>
      <c r="D1" s="267"/>
      <c r="E1" s="267"/>
      <c r="F1" s="267"/>
      <c r="H1" s="184" t="s">
        <v>101</v>
      </c>
      <c r="I1" s="184"/>
      <c r="J1" s="184"/>
      <c r="K1" s="184"/>
      <c r="L1" s="184"/>
      <c r="M1" s="184"/>
      <c r="AN1" s="24"/>
      <c r="AO1" s="24"/>
      <c r="AP1" s="24"/>
      <c r="AQ1" s="24"/>
    </row>
    <row r="2" spans="2:43" ht="14.1" customHeight="1" thickBot="1" x14ac:dyDescent="0.2">
      <c r="H2" s="185"/>
      <c r="I2" s="185"/>
      <c r="J2" s="185"/>
      <c r="K2" s="185"/>
      <c r="L2" s="185"/>
      <c r="M2" s="185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24"/>
      <c r="AO2" s="24"/>
      <c r="AP2" s="24"/>
      <c r="AQ2" s="24"/>
    </row>
    <row r="3" spans="2:43" ht="14.1" customHeight="1" thickTop="1" thickBot="1" x14ac:dyDescent="0.2">
      <c r="B3" s="53" t="s">
        <v>100</v>
      </c>
      <c r="C3" s="52" t="s">
        <v>99</v>
      </c>
      <c r="D3" s="270" t="s">
        <v>0</v>
      </c>
      <c r="E3" s="270"/>
      <c r="F3" s="271"/>
      <c r="H3" s="186" t="s">
        <v>65</v>
      </c>
      <c r="I3" s="219" t="s">
        <v>98</v>
      </c>
      <c r="J3" s="219"/>
      <c r="K3" s="220"/>
      <c r="L3" s="221" t="s">
        <v>97</v>
      </c>
      <c r="M3" s="222"/>
      <c r="N3" s="220" t="s">
        <v>62</v>
      </c>
      <c r="O3" s="215"/>
      <c r="P3" s="215" t="s">
        <v>61</v>
      </c>
      <c r="Q3" s="215"/>
      <c r="R3" s="215" t="s">
        <v>60</v>
      </c>
      <c r="S3" s="215"/>
      <c r="T3" s="215" t="s">
        <v>59</v>
      </c>
      <c r="U3" s="215"/>
      <c r="V3" s="215" t="s">
        <v>58</v>
      </c>
      <c r="W3" s="215"/>
      <c r="X3" s="215" t="s">
        <v>57</v>
      </c>
      <c r="Y3" s="215"/>
      <c r="Z3" s="215" t="s">
        <v>56</v>
      </c>
      <c r="AA3" s="215"/>
      <c r="AB3" s="215" t="s">
        <v>55</v>
      </c>
      <c r="AC3" s="215"/>
      <c r="AD3" s="215" t="s">
        <v>54</v>
      </c>
      <c r="AE3" s="215"/>
      <c r="AF3" s="215" t="s">
        <v>53</v>
      </c>
      <c r="AG3" s="215"/>
      <c r="AH3" s="215" t="s">
        <v>52</v>
      </c>
      <c r="AI3" s="215"/>
      <c r="AJ3" s="215" t="s">
        <v>51</v>
      </c>
      <c r="AK3" s="215"/>
      <c r="AL3" s="215" t="s">
        <v>31</v>
      </c>
      <c r="AM3" s="216"/>
      <c r="AN3" s="24"/>
      <c r="AO3" s="24"/>
      <c r="AP3" s="24"/>
      <c r="AQ3" s="24"/>
    </row>
    <row r="4" spans="2:43" ht="14.1" customHeight="1" x14ac:dyDescent="0.15">
      <c r="B4" s="272" t="s">
        <v>96</v>
      </c>
      <c r="C4" s="273"/>
      <c r="D4" s="274" t="s">
        <v>95</v>
      </c>
      <c r="E4" s="274"/>
      <c r="F4" s="275"/>
      <c r="H4" s="187"/>
      <c r="I4" s="217" t="s">
        <v>94</v>
      </c>
      <c r="J4" s="217"/>
      <c r="K4" s="218"/>
      <c r="L4" s="51">
        <f>C4</f>
        <v>0</v>
      </c>
      <c r="M4" s="42" t="s">
        <v>87</v>
      </c>
      <c r="N4" s="205">
        <f>AL4/12</f>
        <v>0</v>
      </c>
      <c r="O4" s="206"/>
      <c r="P4" s="205">
        <f>AL4/12</f>
        <v>0</v>
      </c>
      <c r="Q4" s="206"/>
      <c r="R4" s="205">
        <f>AL4/12</f>
        <v>0</v>
      </c>
      <c r="S4" s="206"/>
      <c r="T4" s="205">
        <f>AL4/12</f>
        <v>0</v>
      </c>
      <c r="U4" s="206"/>
      <c r="V4" s="205">
        <f>AL4/12</f>
        <v>0</v>
      </c>
      <c r="W4" s="206"/>
      <c r="X4" s="205">
        <f>AL4/12</f>
        <v>0</v>
      </c>
      <c r="Y4" s="206"/>
      <c r="Z4" s="205">
        <f>AL4/12</f>
        <v>0</v>
      </c>
      <c r="AA4" s="206"/>
      <c r="AB4" s="205">
        <f>AL4/12</f>
        <v>0</v>
      </c>
      <c r="AC4" s="206"/>
      <c r="AD4" s="205">
        <f>AL4/12</f>
        <v>0</v>
      </c>
      <c r="AE4" s="206"/>
      <c r="AF4" s="205">
        <f>AL4/12</f>
        <v>0</v>
      </c>
      <c r="AG4" s="206"/>
      <c r="AH4" s="205">
        <f>AL4/12</f>
        <v>0</v>
      </c>
      <c r="AI4" s="206"/>
      <c r="AJ4" s="205">
        <f>AL4/12</f>
        <v>0</v>
      </c>
      <c r="AK4" s="206"/>
      <c r="AL4" s="209">
        <f>L4*66.7</f>
        <v>0</v>
      </c>
      <c r="AM4" s="210"/>
      <c r="AN4" s="24"/>
      <c r="AO4" s="24"/>
      <c r="AP4" s="24"/>
      <c r="AQ4" s="24"/>
    </row>
    <row r="5" spans="2:43" ht="14.1" customHeight="1" x14ac:dyDescent="0.15">
      <c r="B5" s="276" t="s">
        <v>93</v>
      </c>
      <c r="C5" s="50">
        <f>ROUNDUP(C4*0.15*5/12,0)</f>
        <v>0</v>
      </c>
      <c r="D5" s="223" t="s">
        <v>92</v>
      </c>
      <c r="E5" s="223"/>
      <c r="F5" s="224"/>
      <c r="H5" s="187"/>
      <c r="I5" s="211"/>
      <c r="J5" s="195"/>
      <c r="K5" s="212"/>
      <c r="L5" s="49"/>
      <c r="M5" s="48"/>
      <c r="N5" s="213"/>
      <c r="O5" s="214"/>
      <c r="P5" s="205"/>
      <c r="Q5" s="206"/>
      <c r="R5" s="205"/>
      <c r="S5" s="206"/>
      <c r="T5" s="205"/>
      <c r="U5" s="206"/>
      <c r="V5" s="205"/>
      <c r="W5" s="206"/>
      <c r="X5" s="205"/>
      <c r="Y5" s="206"/>
      <c r="Z5" s="205"/>
      <c r="AA5" s="206"/>
      <c r="AB5" s="205"/>
      <c r="AC5" s="206"/>
      <c r="AD5" s="205"/>
      <c r="AE5" s="206"/>
      <c r="AF5" s="205"/>
      <c r="AG5" s="206"/>
      <c r="AH5" s="205"/>
      <c r="AI5" s="206"/>
      <c r="AJ5" s="205"/>
      <c r="AK5" s="206"/>
      <c r="AL5" s="209"/>
      <c r="AM5" s="210"/>
      <c r="AN5" s="24"/>
      <c r="AO5" s="24"/>
      <c r="AP5" s="24"/>
      <c r="AQ5" s="24"/>
    </row>
    <row r="6" spans="2:43" ht="14.1" customHeight="1" thickBot="1" x14ac:dyDescent="0.2">
      <c r="B6" s="277" t="s">
        <v>91</v>
      </c>
      <c r="C6" s="18">
        <f>ROUNDUP(C4*0.92*8/12,0)</f>
        <v>0</v>
      </c>
      <c r="D6" s="278" t="s">
        <v>90</v>
      </c>
      <c r="E6" s="278"/>
      <c r="F6" s="279"/>
      <c r="H6" s="187"/>
      <c r="I6" s="211"/>
      <c r="J6" s="195"/>
      <c r="K6" s="212"/>
      <c r="L6" s="49"/>
      <c r="M6" s="48"/>
      <c r="N6" s="213"/>
      <c r="O6" s="214"/>
      <c r="P6" s="205"/>
      <c r="Q6" s="206"/>
      <c r="R6" s="205"/>
      <c r="S6" s="206"/>
      <c r="T6" s="205"/>
      <c r="U6" s="206"/>
      <c r="V6" s="205"/>
      <c r="W6" s="206"/>
      <c r="X6" s="205"/>
      <c r="Y6" s="206"/>
      <c r="Z6" s="205"/>
      <c r="AA6" s="206"/>
      <c r="AB6" s="205"/>
      <c r="AC6" s="206"/>
      <c r="AD6" s="205"/>
      <c r="AE6" s="206"/>
      <c r="AF6" s="205"/>
      <c r="AG6" s="206"/>
      <c r="AH6" s="205"/>
      <c r="AI6" s="206"/>
      <c r="AJ6" s="205"/>
      <c r="AK6" s="206"/>
      <c r="AL6" s="209"/>
      <c r="AM6" s="210"/>
      <c r="AN6" s="24"/>
      <c r="AO6" s="24"/>
      <c r="AP6" s="24"/>
      <c r="AQ6" s="24"/>
    </row>
    <row r="7" spans="2:43" ht="14.1" customHeight="1" thickTop="1" thickBot="1" x14ac:dyDescent="0.2">
      <c r="B7" s="280" t="s">
        <v>89</v>
      </c>
      <c r="C7" s="11">
        <f>ROUNDDOWN(C4*0.92,0)</f>
        <v>0</v>
      </c>
      <c r="D7" s="281" t="s">
        <v>88</v>
      </c>
      <c r="E7" s="282"/>
      <c r="F7" s="283"/>
      <c r="H7" s="187"/>
      <c r="I7" s="149" t="s">
        <v>31</v>
      </c>
      <c r="J7" s="149"/>
      <c r="K7" s="150"/>
      <c r="L7" s="47">
        <f>SUM(L4:L6)</f>
        <v>0</v>
      </c>
      <c r="M7" s="122" t="s">
        <v>87</v>
      </c>
      <c r="N7" s="203">
        <f>SUM(N4:O6)</f>
        <v>0</v>
      </c>
      <c r="O7" s="204"/>
      <c r="P7" s="203">
        <f>SUM(P4:Q6)</f>
        <v>0</v>
      </c>
      <c r="Q7" s="204"/>
      <c r="R7" s="203">
        <f>SUM(R4:S6)</f>
        <v>0</v>
      </c>
      <c r="S7" s="204"/>
      <c r="T7" s="203">
        <f>SUM(T4:U6)</f>
        <v>0</v>
      </c>
      <c r="U7" s="204"/>
      <c r="V7" s="203">
        <f>SUM(V4:W6)</f>
        <v>0</v>
      </c>
      <c r="W7" s="204"/>
      <c r="X7" s="203">
        <f>SUM(X4:Y6)</f>
        <v>0</v>
      </c>
      <c r="Y7" s="204"/>
      <c r="Z7" s="203">
        <f>SUM(Z4:AA6)</f>
        <v>0</v>
      </c>
      <c r="AA7" s="204"/>
      <c r="AB7" s="203">
        <f>SUM(AB4:AC6)</f>
        <v>0</v>
      </c>
      <c r="AC7" s="204"/>
      <c r="AD7" s="203">
        <f>SUM(AD4:AE6)</f>
        <v>0</v>
      </c>
      <c r="AE7" s="204"/>
      <c r="AF7" s="203">
        <f>SUM(AF4:AG6)</f>
        <v>0</v>
      </c>
      <c r="AG7" s="204"/>
      <c r="AH7" s="203">
        <f>SUM(AH4:AI6)</f>
        <v>0</v>
      </c>
      <c r="AI7" s="204"/>
      <c r="AJ7" s="203">
        <f>SUM(AJ4:AK6)</f>
        <v>0</v>
      </c>
      <c r="AK7" s="204"/>
      <c r="AL7" s="46" t="s">
        <v>86</v>
      </c>
      <c r="AM7" s="45">
        <f>SUM(AL4:AM6)</f>
        <v>0</v>
      </c>
      <c r="AN7" s="24"/>
      <c r="AO7" s="24"/>
      <c r="AP7" s="24"/>
      <c r="AQ7" s="24"/>
    </row>
    <row r="8" spans="2:43" ht="14.1" customHeight="1" thickTop="1" thickBot="1" x14ac:dyDescent="0.2">
      <c r="B8" s="284" t="s">
        <v>85</v>
      </c>
      <c r="C8" s="44">
        <f>ROUNDUP(C7*0.98-C4*0.15,0)</f>
        <v>0</v>
      </c>
      <c r="D8" s="285" t="s">
        <v>84</v>
      </c>
      <c r="E8" s="286"/>
      <c r="F8" s="287"/>
      <c r="H8" s="187"/>
      <c r="I8" s="219" t="s">
        <v>83</v>
      </c>
      <c r="J8" s="219"/>
      <c r="K8" s="220"/>
      <c r="L8" s="43"/>
      <c r="M8" s="42"/>
      <c r="N8" s="201">
        <f>N23</f>
        <v>0</v>
      </c>
      <c r="O8" s="202"/>
      <c r="P8" s="201">
        <f>P23</f>
        <v>0</v>
      </c>
      <c r="Q8" s="202"/>
      <c r="R8" s="201">
        <f>R23</f>
        <v>0</v>
      </c>
      <c r="S8" s="202"/>
      <c r="T8" s="201">
        <f>T23</f>
        <v>0</v>
      </c>
      <c r="U8" s="202"/>
      <c r="V8" s="201">
        <f>V23</f>
        <v>0</v>
      </c>
      <c r="W8" s="202"/>
      <c r="X8" s="201">
        <f>X23</f>
        <v>0</v>
      </c>
      <c r="Y8" s="202"/>
      <c r="Z8" s="201">
        <f>Z23</f>
        <v>0</v>
      </c>
      <c r="AA8" s="202"/>
      <c r="AB8" s="201">
        <f>AB23</f>
        <v>0</v>
      </c>
      <c r="AC8" s="202"/>
      <c r="AD8" s="201">
        <f>AD23</f>
        <v>0</v>
      </c>
      <c r="AE8" s="202"/>
      <c r="AF8" s="201">
        <f>AF23</f>
        <v>0</v>
      </c>
      <c r="AG8" s="202"/>
      <c r="AH8" s="201">
        <f>AH23</f>
        <v>0</v>
      </c>
      <c r="AI8" s="202"/>
      <c r="AJ8" s="201">
        <f>AJ23</f>
        <v>0</v>
      </c>
      <c r="AK8" s="202"/>
      <c r="AL8" s="41" t="s">
        <v>82</v>
      </c>
      <c r="AM8" s="40">
        <f>SUM(N8:AK8)</f>
        <v>0</v>
      </c>
      <c r="AN8" s="24"/>
      <c r="AO8" s="24"/>
      <c r="AP8" s="24"/>
      <c r="AQ8" s="24"/>
    </row>
    <row r="9" spans="2:43" ht="14.1" customHeight="1" thickBot="1" x14ac:dyDescent="0.2">
      <c r="B9" s="39" t="s">
        <v>81</v>
      </c>
      <c r="C9" s="38">
        <f>SUM(C4+C5+C6)</f>
        <v>0</v>
      </c>
      <c r="H9" s="188"/>
      <c r="I9" s="207" t="s">
        <v>80</v>
      </c>
      <c r="J9" s="207"/>
      <c r="K9" s="208"/>
      <c r="L9" s="37"/>
      <c r="M9" s="36"/>
      <c r="N9" s="199">
        <f>N28</f>
        <v>0</v>
      </c>
      <c r="O9" s="200"/>
      <c r="P9" s="199">
        <f>P28</f>
        <v>0</v>
      </c>
      <c r="Q9" s="200"/>
      <c r="R9" s="199">
        <f>R28</f>
        <v>0</v>
      </c>
      <c r="S9" s="200"/>
      <c r="T9" s="199">
        <f>T28</f>
        <v>0</v>
      </c>
      <c r="U9" s="200"/>
      <c r="V9" s="199">
        <f>V28</f>
        <v>0</v>
      </c>
      <c r="W9" s="200"/>
      <c r="X9" s="199">
        <f>X28</f>
        <v>0</v>
      </c>
      <c r="Y9" s="200"/>
      <c r="Z9" s="199">
        <f>Z28</f>
        <v>0</v>
      </c>
      <c r="AA9" s="200"/>
      <c r="AB9" s="199">
        <f>AB28</f>
        <v>0</v>
      </c>
      <c r="AC9" s="200"/>
      <c r="AD9" s="199">
        <f>AD28</f>
        <v>0</v>
      </c>
      <c r="AE9" s="200"/>
      <c r="AF9" s="199">
        <f>AF28</f>
        <v>0</v>
      </c>
      <c r="AG9" s="200"/>
      <c r="AH9" s="199">
        <f>AH28</f>
        <v>0</v>
      </c>
      <c r="AI9" s="200"/>
      <c r="AJ9" s="199">
        <f>AJ28</f>
        <v>0</v>
      </c>
      <c r="AK9" s="200"/>
      <c r="AL9" s="35" t="s">
        <v>79</v>
      </c>
      <c r="AM9" s="34">
        <f>SUM(N9:AK9)</f>
        <v>0</v>
      </c>
      <c r="AN9" s="24"/>
      <c r="AO9" s="24"/>
      <c r="AP9" s="24"/>
      <c r="AQ9" s="24"/>
    </row>
    <row r="10" spans="2:43" ht="14.1" customHeight="1" thickBot="1" x14ac:dyDescent="0.2">
      <c r="F10" s="288" t="s">
        <v>78</v>
      </c>
      <c r="H10" s="28"/>
      <c r="I10" s="198"/>
      <c r="J10" s="198"/>
      <c r="K10" s="198"/>
      <c r="L10" s="31"/>
      <c r="M10" s="121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7"/>
      <c r="AM10" s="197"/>
      <c r="AN10" s="24"/>
      <c r="AO10" s="24"/>
      <c r="AP10" s="24"/>
      <c r="AQ10" s="24"/>
    </row>
    <row r="11" spans="2:43" ht="14.1" customHeight="1" thickBot="1" x14ac:dyDescent="0.2">
      <c r="B11" s="33" t="s">
        <v>77</v>
      </c>
      <c r="C11" s="32" t="s">
        <v>47</v>
      </c>
      <c r="D11" s="32" t="s">
        <v>46</v>
      </c>
      <c r="E11" s="32" t="s">
        <v>45</v>
      </c>
      <c r="F11" s="19" t="s">
        <v>0</v>
      </c>
      <c r="H11" s="28"/>
      <c r="I11" s="198"/>
      <c r="J11" s="198"/>
      <c r="K11" s="198"/>
      <c r="L11" s="31"/>
      <c r="M11" s="121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6" t="s">
        <v>76</v>
      </c>
      <c r="AI11" s="196"/>
      <c r="AJ11" s="196"/>
      <c r="AK11" s="196"/>
      <c r="AL11" s="196"/>
      <c r="AM11" s="196"/>
      <c r="AN11" s="24"/>
      <c r="AO11" s="24"/>
      <c r="AP11" s="24"/>
      <c r="AQ11" s="24"/>
    </row>
    <row r="12" spans="2:43" ht="14.1" customHeight="1" x14ac:dyDescent="0.15">
      <c r="B12" s="272" t="s">
        <v>75</v>
      </c>
      <c r="C12" s="273">
        <f>E12*D12*1.05</f>
        <v>0</v>
      </c>
      <c r="D12" s="289"/>
      <c r="E12" s="290">
        <f>C8</f>
        <v>0</v>
      </c>
      <c r="F12" s="291" t="s">
        <v>74</v>
      </c>
      <c r="H12" s="28"/>
      <c r="I12" s="192"/>
      <c r="J12" s="192"/>
      <c r="K12" s="192"/>
      <c r="L12" s="31"/>
      <c r="M12" s="121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94" t="s">
        <v>73</v>
      </c>
      <c r="AI12" s="195"/>
      <c r="AJ12" s="195"/>
      <c r="AK12" s="195"/>
      <c r="AL12" s="195"/>
      <c r="AM12" s="30">
        <f>AM7-AM8-AM9</f>
        <v>0</v>
      </c>
      <c r="AN12" s="24"/>
      <c r="AO12" s="24"/>
      <c r="AP12" s="24"/>
      <c r="AQ12" s="24"/>
    </row>
    <row r="13" spans="2:43" ht="14.1" customHeight="1" x14ac:dyDescent="0.15">
      <c r="B13" s="292" t="s">
        <v>72</v>
      </c>
      <c r="C13" s="29">
        <f>SUM(C14:C17)</f>
        <v>0</v>
      </c>
      <c r="D13" s="29"/>
      <c r="E13" s="29"/>
      <c r="F13" s="293"/>
      <c r="H13" s="28"/>
      <c r="I13" s="192"/>
      <c r="J13" s="192"/>
      <c r="K13" s="192"/>
      <c r="L13" s="27"/>
      <c r="M13" s="121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26"/>
      <c r="AM13" s="26"/>
      <c r="AN13" s="24"/>
      <c r="AO13" s="24"/>
      <c r="AP13" s="24"/>
      <c r="AQ13" s="24"/>
    </row>
    <row r="14" spans="2:43" ht="14.1" customHeight="1" x14ac:dyDescent="0.15">
      <c r="B14" s="294" t="s">
        <v>71</v>
      </c>
      <c r="C14" s="11">
        <v>0</v>
      </c>
      <c r="D14" s="11"/>
      <c r="E14" s="11"/>
      <c r="F14" s="295"/>
      <c r="H14" s="28"/>
      <c r="I14" s="192"/>
      <c r="J14" s="192"/>
      <c r="K14" s="192"/>
      <c r="L14" s="27"/>
      <c r="M14" s="121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26"/>
      <c r="AM14" s="26"/>
      <c r="AN14" s="24"/>
      <c r="AO14" s="24"/>
      <c r="AP14" s="24"/>
      <c r="AQ14" s="24"/>
    </row>
    <row r="15" spans="2:43" ht="14.1" customHeight="1" x14ac:dyDescent="0.15">
      <c r="B15" s="294" t="s">
        <v>70</v>
      </c>
      <c r="C15" s="11">
        <f>D15*E15</f>
        <v>0</v>
      </c>
      <c r="D15" s="11"/>
      <c r="E15" s="11"/>
      <c r="F15" s="295"/>
      <c r="H15" s="28"/>
      <c r="I15" s="121"/>
      <c r="J15" s="121"/>
      <c r="K15" s="121"/>
      <c r="L15" s="27"/>
      <c r="M15" s="121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N15" s="24"/>
      <c r="AO15" s="24"/>
      <c r="AP15" s="24"/>
      <c r="AQ15" s="24"/>
    </row>
    <row r="16" spans="2:43" ht="14.1" customHeight="1" x14ac:dyDescent="0.15">
      <c r="B16" s="294" t="s">
        <v>69</v>
      </c>
      <c r="C16" s="11"/>
      <c r="D16" s="11"/>
      <c r="E16" s="11"/>
      <c r="F16" s="295"/>
      <c r="H16" s="184" t="s">
        <v>68</v>
      </c>
      <c r="I16" s="184"/>
      <c r="J16" s="184"/>
      <c r="K16" s="184"/>
      <c r="L16" s="184"/>
      <c r="M16" s="184"/>
      <c r="AN16" s="24"/>
      <c r="AO16" s="24"/>
      <c r="AP16" s="24"/>
      <c r="AQ16" s="24"/>
    </row>
    <row r="17" spans="1:43" ht="14.1" customHeight="1" thickBot="1" x14ac:dyDescent="0.2">
      <c r="B17" s="296" t="s">
        <v>67</v>
      </c>
      <c r="C17" s="25"/>
      <c r="D17" s="25"/>
      <c r="E17" s="25"/>
      <c r="F17" s="297"/>
      <c r="H17" s="185"/>
      <c r="I17" s="185"/>
      <c r="J17" s="185"/>
      <c r="K17" s="185"/>
      <c r="L17" s="185"/>
      <c r="M17" s="185"/>
      <c r="N17" s="298"/>
      <c r="O17" s="298"/>
      <c r="P17" s="298"/>
      <c r="Q17" s="298"/>
      <c r="AN17" s="24"/>
      <c r="AO17" s="24"/>
      <c r="AP17" s="24"/>
      <c r="AQ17" s="24"/>
    </row>
    <row r="18" spans="1:43" ht="14.1" customHeight="1" thickTop="1" thickBot="1" x14ac:dyDescent="0.2">
      <c r="B18" s="23" t="s">
        <v>66</v>
      </c>
      <c r="C18" s="142">
        <f>SUM(C12:C13)</f>
        <v>0</v>
      </c>
      <c r="D18" s="143"/>
      <c r="E18" s="22"/>
      <c r="F18" s="21"/>
      <c r="H18" s="186" t="s">
        <v>65</v>
      </c>
      <c r="I18" s="149" t="s">
        <v>64</v>
      </c>
      <c r="J18" s="149"/>
      <c r="K18" s="150"/>
      <c r="L18" s="189" t="s">
        <v>63</v>
      </c>
      <c r="M18" s="190"/>
      <c r="N18" s="140" t="s">
        <v>62</v>
      </c>
      <c r="O18" s="191"/>
      <c r="P18" s="141" t="s">
        <v>61</v>
      </c>
      <c r="Q18" s="141"/>
      <c r="R18" s="141" t="s">
        <v>60</v>
      </c>
      <c r="S18" s="141"/>
      <c r="T18" s="141" t="s">
        <v>59</v>
      </c>
      <c r="U18" s="141"/>
      <c r="V18" s="141" t="s">
        <v>58</v>
      </c>
      <c r="W18" s="141"/>
      <c r="X18" s="141" t="s">
        <v>57</v>
      </c>
      <c r="Y18" s="141"/>
      <c r="Z18" s="141" t="s">
        <v>56</v>
      </c>
      <c r="AA18" s="141"/>
      <c r="AB18" s="141" t="s">
        <v>55</v>
      </c>
      <c r="AC18" s="141"/>
      <c r="AD18" s="141" t="s">
        <v>54</v>
      </c>
      <c r="AE18" s="141"/>
      <c r="AF18" s="141" t="s">
        <v>53</v>
      </c>
      <c r="AG18" s="141"/>
      <c r="AH18" s="141" t="s">
        <v>52</v>
      </c>
      <c r="AI18" s="141"/>
      <c r="AJ18" s="141" t="s">
        <v>51</v>
      </c>
      <c r="AK18" s="155"/>
      <c r="AL18" s="174" t="s">
        <v>50</v>
      </c>
      <c r="AM18" s="179"/>
      <c r="AN18" s="24"/>
      <c r="AO18" s="24"/>
      <c r="AP18" s="24"/>
      <c r="AQ18" s="24"/>
    </row>
    <row r="19" spans="1:43" ht="14.1" customHeight="1" thickBot="1" x14ac:dyDescent="0.2">
      <c r="H19" s="187"/>
      <c r="I19" s="170" t="s">
        <v>49</v>
      </c>
      <c r="J19" s="299"/>
      <c r="K19" s="300"/>
      <c r="L19" s="181">
        <f>AL19/8</f>
        <v>0</v>
      </c>
      <c r="M19" s="182"/>
      <c r="N19" s="164">
        <f>AL19/12</f>
        <v>0</v>
      </c>
      <c r="O19" s="165"/>
      <c r="P19" s="164">
        <f>AL19/12</f>
        <v>0</v>
      </c>
      <c r="Q19" s="165"/>
      <c r="R19" s="164">
        <f>AL19/12</f>
        <v>0</v>
      </c>
      <c r="S19" s="165"/>
      <c r="T19" s="164">
        <f>AL19/12</f>
        <v>0</v>
      </c>
      <c r="U19" s="165"/>
      <c r="V19" s="164">
        <f>AL19/12</f>
        <v>0</v>
      </c>
      <c r="W19" s="165"/>
      <c r="X19" s="164">
        <f>AL19/12</f>
        <v>0</v>
      </c>
      <c r="Y19" s="165"/>
      <c r="Z19" s="164">
        <f>AL19/12</f>
        <v>0</v>
      </c>
      <c r="AA19" s="165"/>
      <c r="AB19" s="164">
        <f>AL19/12</f>
        <v>0</v>
      </c>
      <c r="AC19" s="165"/>
      <c r="AD19" s="164">
        <f>AL19/12</f>
        <v>0</v>
      </c>
      <c r="AE19" s="165"/>
      <c r="AF19" s="164">
        <f>AL19/12</f>
        <v>0</v>
      </c>
      <c r="AG19" s="165"/>
      <c r="AH19" s="164">
        <f>AL19/12</f>
        <v>0</v>
      </c>
      <c r="AI19" s="165"/>
      <c r="AJ19" s="164">
        <f>AL19/12</f>
        <v>0</v>
      </c>
      <c r="AK19" s="166"/>
      <c r="AL19" s="301"/>
      <c r="AM19" s="302"/>
      <c r="AN19" s="24"/>
      <c r="AO19" s="24"/>
      <c r="AP19" s="24"/>
      <c r="AQ19" s="24"/>
    </row>
    <row r="20" spans="1:43" ht="14.1" customHeight="1" thickBot="1" x14ac:dyDescent="0.2">
      <c r="A20" s="130" t="s">
        <v>48</v>
      </c>
      <c r="B20" s="136"/>
      <c r="C20" s="124" t="s">
        <v>47</v>
      </c>
      <c r="D20" s="20" t="s">
        <v>46</v>
      </c>
      <c r="E20" s="20" t="s">
        <v>45</v>
      </c>
      <c r="F20" s="19" t="s">
        <v>0</v>
      </c>
      <c r="H20" s="187"/>
      <c r="I20" s="170"/>
      <c r="J20" s="194"/>
      <c r="K20" s="212"/>
      <c r="L20" s="177">
        <f>AL20/8</f>
        <v>0</v>
      </c>
      <c r="M20" s="178"/>
      <c r="N20" s="158">
        <f>AL20/12</f>
        <v>0</v>
      </c>
      <c r="O20" s="160"/>
      <c r="P20" s="158">
        <f>AL20/12</f>
        <v>0</v>
      </c>
      <c r="Q20" s="160"/>
      <c r="R20" s="158">
        <f>AL20/12</f>
        <v>0</v>
      </c>
      <c r="S20" s="160"/>
      <c r="T20" s="158">
        <f>AL20/12</f>
        <v>0</v>
      </c>
      <c r="U20" s="160"/>
      <c r="V20" s="158">
        <f>AL20/12</f>
        <v>0</v>
      </c>
      <c r="W20" s="160"/>
      <c r="X20" s="158">
        <f>AL20/12</f>
        <v>0</v>
      </c>
      <c r="Y20" s="160"/>
      <c r="Z20" s="158">
        <f>AL20/12</f>
        <v>0</v>
      </c>
      <c r="AA20" s="160"/>
      <c r="AB20" s="158">
        <f>AL20/12</f>
        <v>0</v>
      </c>
      <c r="AC20" s="160"/>
      <c r="AD20" s="158">
        <f>AL20/12</f>
        <v>0</v>
      </c>
      <c r="AE20" s="160"/>
      <c r="AF20" s="158">
        <f>AL20/12</f>
        <v>0</v>
      </c>
      <c r="AG20" s="160"/>
      <c r="AH20" s="158">
        <f>AL20/12</f>
        <v>0</v>
      </c>
      <c r="AI20" s="160"/>
      <c r="AJ20" s="158">
        <f>AL20/12</f>
        <v>0</v>
      </c>
      <c r="AK20" s="159"/>
      <c r="AL20" s="303"/>
      <c r="AM20" s="304"/>
      <c r="AN20" s="24"/>
      <c r="AO20" s="24"/>
      <c r="AP20" s="24"/>
      <c r="AQ20" s="24"/>
    </row>
    <row r="21" spans="1:43" ht="14.1" customHeight="1" x14ac:dyDescent="0.15">
      <c r="A21" s="305" t="s">
        <v>44</v>
      </c>
      <c r="B21" s="276" t="s">
        <v>43</v>
      </c>
      <c r="C21" s="15">
        <f>D21*E21</f>
        <v>0</v>
      </c>
      <c r="D21" s="8"/>
      <c r="E21" s="15">
        <f>C4</f>
        <v>0</v>
      </c>
      <c r="F21" s="306"/>
      <c r="H21" s="187"/>
      <c r="I21" s="170"/>
      <c r="J21" s="194"/>
      <c r="K21" s="212"/>
      <c r="L21" s="177">
        <f>AL21/8</f>
        <v>0</v>
      </c>
      <c r="M21" s="178"/>
      <c r="N21" s="158">
        <f>AL21/12</f>
        <v>0</v>
      </c>
      <c r="O21" s="160"/>
      <c r="P21" s="158">
        <f>AL21/12</f>
        <v>0</v>
      </c>
      <c r="Q21" s="160"/>
      <c r="R21" s="158">
        <f>AL21/12</f>
        <v>0</v>
      </c>
      <c r="S21" s="160"/>
      <c r="T21" s="158">
        <f>AL21/12</f>
        <v>0</v>
      </c>
      <c r="U21" s="160"/>
      <c r="V21" s="158">
        <f>AL21/12</f>
        <v>0</v>
      </c>
      <c r="W21" s="160"/>
      <c r="X21" s="158">
        <f>AL21/12</f>
        <v>0</v>
      </c>
      <c r="Y21" s="160"/>
      <c r="Z21" s="158">
        <f>AL21/12</f>
        <v>0</v>
      </c>
      <c r="AA21" s="160"/>
      <c r="AB21" s="158">
        <f>AL21/12</f>
        <v>0</v>
      </c>
      <c r="AC21" s="160"/>
      <c r="AD21" s="158">
        <f>AL21/12</f>
        <v>0</v>
      </c>
      <c r="AE21" s="160"/>
      <c r="AF21" s="158">
        <f>AL21/12</f>
        <v>0</v>
      </c>
      <c r="AG21" s="160"/>
      <c r="AH21" s="158">
        <f>AL21/12</f>
        <v>0</v>
      </c>
      <c r="AI21" s="160"/>
      <c r="AJ21" s="158">
        <f>AL21/12</f>
        <v>0</v>
      </c>
      <c r="AK21" s="159"/>
      <c r="AL21" s="303"/>
      <c r="AM21" s="304"/>
      <c r="AN21" s="24"/>
      <c r="AO21" s="24"/>
      <c r="AP21" s="24"/>
      <c r="AQ21" s="24"/>
    </row>
    <row r="22" spans="1:43" ht="14.1" customHeight="1" thickBot="1" x14ac:dyDescent="0.2">
      <c r="A22" s="307"/>
      <c r="B22" s="308" t="s">
        <v>42</v>
      </c>
      <c r="C22" s="18">
        <f>SUM(C23:C24)</f>
        <v>0</v>
      </c>
      <c r="D22" s="7"/>
      <c r="E22" s="17"/>
      <c r="F22" s="309"/>
      <c r="H22" s="187"/>
      <c r="I22" s="170"/>
      <c r="J22" s="310"/>
      <c r="K22" s="311"/>
      <c r="L22" s="177">
        <f>AL22/8</f>
        <v>0</v>
      </c>
      <c r="M22" s="178"/>
      <c r="N22" s="144">
        <f>AL22/12</f>
        <v>0</v>
      </c>
      <c r="O22" s="145"/>
      <c r="P22" s="144">
        <f>AL22/12</f>
        <v>0</v>
      </c>
      <c r="Q22" s="145"/>
      <c r="R22" s="144">
        <f>AL22/12</f>
        <v>0</v>
      </c>
      <c r="S22" s="145"/>
      <c r="T22" s="144">
        <f>AL22/12</f>
        <v>0</v>
      </c>
      <c r="U22" s="145"/>
      <c r="V22" s="144">
        <f>AL22/12</f>
        <v>0</v>
      </c>
      <c r="W22" s="145"/>
      <c r="X22" s="144">
        <f>AL22/12</f>
        <v>0</v>
      </c>
      <c r="Y22" s="145"/>
      <c r="Z22" s="144">
        <f>AL22/12</f>
        <v>0</v>
      </c>
      <c r="AA22" s="145"/>
      <c r="AB22" s="144">
        <f>AL22/12</f>
        <v>0</v>
      </c>
      <c r="AC22" s="145"/>
      <c r="AD22" s="144">
        <f>AL22/12</f>
        <v>0</v>
      </c>
      <c r="AE22" s="145"/>
      <c r="AF22" s="144">
        <f>AL22/12</f>
        <v>0</v>
      </c>
      <c r="AG22" s="145"/>
      <c r="AH22" s="144">
        <f>AL22/12</f>
        <v>0</v>
      </c>
      <c r="AI22" s="145"/>
      <c r="AJ22" s="144">
        <f>AL22/12</f>
        <v>0</v>
      </c>
      <c r="AK22" s="146"/>
      <c r="AL22" s="312"/>
      <c r="AM22" s="313"/>
      <c r="AN22" s="24"/>
      <c r="AO22" s="24"/>
      <c r="AP22" s="24"/>
      <c r="AQ22" s="24"/>
    </row>
    <row r="23" spans="1:43" ht="14.1" customHeight="1" thickTop="1" thickBot="1" x14ac:dyDescent="0.2">
      <c r="A23" s="307"/>
      <c r="B23" s="280" t="s">
        <v>41</v>
      </c>
      <c r="C23" s="11">
        <f>D23*E23</f>
        <v>0</v>
      </c>
      <c r="D23" s="11"/>
      <c r="E23" s="11">
        <f>C4</f>
        <v>0</v>
      </c>
      <c r="F23" s="314"/>
      <c r="H23" s="187"/>
      <c r="I23" s="180"/>
      <c r="J23" s="174" t="s">
        <v>33</v>
      </c>
      <c r="K23" s="175"/>
      <c r="L23" s="176">
        <f>SUM(L19:M22)</f>
        <v>0</v>
      </c>
      <c r="M23" s="137"/>
      <c r="N23" s="163">
        <f>SUM(N19:O22)</f>
        <v>0</v>
      </c>
      <c r="O23" s="141"/>
      <c r="P23" s="141">
        <f>SUM(P19:Q22)</f>
        <v>0</v>
      </c>
      <c r="Q23" s="141"/>
      <c r="R23" s="141">
        <f>SUM(R19:S22)</f>
        <v>0</v>
      </c>
      <c r="S23" s="141"/>
      <c r="T23" s="141">
        <f>SUM(T19:U22)</f>
        <v>0</v>
      </c>
      <c r="U23" s="141"/>
      <c r="V23" s="141">
        <f>SUM(V19:W22)</f>
        <v>0</v>
      </c>
      <c r="W23" s="141"/>
      <c r="X23" s="141">
        <f>SUM(X19:Y22)</f>
        <v>0</v>
      </c>
      <c r="Y23" s="141"/>
      <c r="Z23" s="141">
        <f>SUM(Z19:AA22)</f>
        <v>0</v>
      </c>
      <c r="AA23" s="141"/>
      <c r="AB23" s="141">
        <f>SUM(AB19:AC22)</f>
        <v>0</v>
      </c>
      <c r="AC23" s="141"/>
      <c r="AD23" s="141">
        <f>SUM(AD19:AE22)</f>
        <v>0</v>
      </c>
      <c r="AE23" s="141"/>
      <c r="AF23" s="141">
        <f>SUM(AF19:AG22)</f>
        <v>0</v>
      </c>
      <c r="AG23" s="141"/>
      <c r="AH23" s="141">
        <f>SUM(AH19:AI22)</f>
        <v>0</v>
      </c>
      <c r="AI23" s="141"/>
      <c r="AJ23" s="141">
        <f>SUM(AJ19:AK22)</f>
        <v>0</v>
      </c>
      <c r="AK23" s="155"/>
      <c r="AL23" s="167">
        <f>SUM(AL19:AM22)</f>
        <v>0</v>
      </c>
      <c r="AM23" s="168"/>
      <c r="AN23" s="24"/>
      <c r="AO23" s="24"/>
      <c r="AP23" s="24"/>
      <c r="AQ23" s="24"/>
    </row>
    <row r="24" spans="1:43" ht="14.1" customHeight="1" thickTop="1" x14ac:dyDescent="0.15">
      <c r="A24" s="307"/>
      <c r="B24" s="315" t="s">
        <v>40</v>
      </c>
      <c r="C24" s="16">
        <f>D24*E24</f>
        <v>0</v>
      </c>
      <c r="D24" s="16"/>
      <c r="E24" s="16">
        <f>C4</f>
        <v>0</v>
      </c>
      <c r="F24" s="316"/>
      <c r="H24" s="187"/>
      <c r="I24" s="169" t="s">
        <v>39</v>
      </c>
      <c r="J24" s="299"/>
      <c r="K24" s="300"/>
      <c r="L24" s="172">
        <f>AL24/8</f>
        <v>0</v>
      </c>
      <c r="M24" s="173"/>
      <c r="N24" s="164">
        <f>AL24/12</f>
        <v>0</v>
      </c>
      <c r="O24" s="165"/>
      <c r="P24" s="164">
        <f>AL24/12</f>
        <v>0</v>
      </c>
      <c r="Q24" s="165"/>
      <c r="R24" s="164">
        <f>AL24/12</f>
        <v>0</v>
      </c>
      <c r="S24" s="165"/>
      <c r="T24" s="164">
        <f>AL24/12</f>
        <v>0</v>
      </c>
      <c r="U24" s="165"/>
      <c r="V24" s="164">
        <f>AL24/12</f>
        <v>0</v>
      </c>
      <c r="W24" s="165"/>
      <c r="X24" s="164">
        <f>AL24/12</f>
        <v>0</v>
      </c>
      <c r="Y24" s="165"/>
      <c r="Z24" s="164">
        <f>AL24/12</f>
        <v>0</v>
      </c>
      <c r="AA24" s="165"/>
      <c r="AB24" s="164">
        <f>AL24/12</f>
        <v>0</v>
      </c>
      <c r="AC24" s="165"/>
      <c r="AD24" s="164">
        <f>AL24/12</f>
        <v>0</v>
      </c>
      <c r="AE24" s="165"/>
      <c r="AF24" s="164">
        <f>AL24/12</f>
        <v>0</v>
      </c>
      <c r="AG24" s="165"/>
      <c r="AH24" s="164">
        <f>AL24/12</f>
        <v>0</v>
      </c>
      <c r="AI24" s="165"/>
      <c r="AJ24" s="164">
        <f>AL24/12</f>
        <v>0</v>
      </c>
      <c r="AK24" s="166"/>
      <c r="AL24" s="317"/>
      <c r="AM24" s="318"/>
      <c r="AN24" s="24"/>
      <c r="AO24" s="24"/>
      <c r="AP24" s="24"/>
      <c r="AQ24" s="24"/>
    </row>
    <row r="25" spans="1:43" ht="14.1" customHeight="1" x14ac:dyDescent="0.15">
      <c r="A25" s="307"/>
      <c r="B25" s="277" t="s">
        <v>38</v>
      </c>
      <c r="C25" s="8">
        <v>0</v>
      </c>
      <c r="D25" s="8"/>
      <c r="E25" s="8">
        <f>AM9</f>
        <v>0</v>
      </c>
      <c r="F25" s="319" t="s">
        <v>37</v>
      </c>
      <c r="H25" s="187"/>
      <c r="I25" s="170"/>
      <c r="J25" s="194"/>
      <c r="K25" s="212"/>
      <c r="L25" s="161">
        <f>AL25/8</f>
        <v>0</v>
      </c>
      <c r="M25" s="162"/>
      <c r="N25" s="158">
        <f>AL25/12</f>
        <v>0</v>
      </c>
      <c r="O25" s="160"/>
      <c r="P25" s="158">
        <f>AL25/12</f>
        <v>0</v>
      </c>
      <c r="Q25" s="160"/>
      <c r="R25" s="158">
        <f>AL25/12</f>
        <v>0</v>
      </c>
      <c r="S25" s="160"/>
      <c r="T25" s="158">
        <f>AL25/12</f>
        <v>0</v>
      </c>
      <c r="U25" s="160"/>
      <c r="V25" s="158">
        <f>AL25/12</f>
        <v>0</v>
      </c>
      <c r="W25" s="160"/>
      <c r="X25" s="158">
        <f>AL25/12</f>
        <v>0</v>
      </c>
      <c r="Y25" s="160"/>
      <c r="Z25" s="158">
        <f>AL25/12</f>
        <v>0</v>
      </c>
      <c r="AA25" s="160"/>
      <c r="AB25" s="158">
        <f>AL25/12</f>
        <v>0</v>
      </c>
      <c r="AC25" s="160"/>
      <c r="AD25" s="158">
        <f>AL25/12</f>
        <v>0</v>
      </c>
      <c r="AE25" s="160"/>
      <c r="AF25" s="158">
        <f>AL25/12</f>
        <v>0</v>
      </c>
      <c r="AG25" s="160"/>
      <c r="AH25" s="158">
        <f>AL25/12</f>
        <v>0</v>
      </c>
      <c r="AI25" s="160"/>
      <c r="AJ25" s="158">
        <f>AL25/12</f>
        <v>0</v>
      </c>
      <c r="AK25" s="159"/>
      <c r="AL25" s="320"/>
      <c r="AM25" s="321"/>
      <c r="AN25" s="24"/>
      <c r="AO25" s="24"/>
      <c r="AP25" s="24"/>
      <c r="AQ25" s="24"/>
    </row>
    <row r="26" spans="1:43" ht="14.1" customHeight="1" x14ac:dyDescent="0.15">
      <c r="A26" s="307"/>
      <c r="B26" s="276" t="s">
        <v>36</v>
      </c>
      <c r="C26" s="15">
        <f t="shared" ref="C26:C37" si="0">D26*E26</f>
        <v>0</v>
      </c>
      <c r="D26" s="15"/>
      <c r="E26" s="15">
        <f>C4</f>
        <v>0</v>
      </c>
      <c r="F26" s="306"/>
      <c r="H26" s="187"/>
      <c r="I26" s="170"/>
      <c r="J26" s="194"/>
      <c r="K26" s="212"/>
      <c r="L26" s="161">
        <f>AL26/8</f>
        <v>0</v>
      </c>
      <c r="M26" s="162"/>
      <c r="N26" s="158">
        <f>AL26/12</f>
        <v>0</v>
      </c>
      <c r="O26" s="160"/>
      <c r="P26" s="158">
        <f>AL26/12</f>
        <v>0</v>
      </c>
      <c r="Q26" s="160"/>
      <c r="R26" s="158">
        <f>AL26/12</f>
        <v>0</v>
      </c>
      <c r="S26" s="160"/>
      <c r="T26" s="158">
        <f>AL26/12</f>
        <v>0</v>
      </c>
      <c r="U26" s="160"/>
      <c r="V26" s="158">
        <f>AL26/12</f>
        <v>0</v>
      </c>
      <c r="W26" s="160"/>
      <c r="X26" s="158">
        <f>AL26/12</f>
        <v>0</v>
      </c>
      <c r="Y26" s="160"/>
      <c r="Z26" s="158">
        <f>AL26/12</f>
        <v>0</v>
      </c>
      <c r="AA26" s="160"/>
      <c r="AB26" s="158">
        <f>AL26/12</f>
        <v>0</v>
      </c>
      <c r="AC26" s="160"/>
      <c r="AD26" s="158">
        <f>AL26/12</f>
        <v>0</v>
      </c>
      <c r="AE26" s="160"/>
      <c r="AF26" s="158">
        <f>AL26/12</f>
        <v>0</v>
      </c>
      <c r="AG26" s="160"/>
      <c r="AH26" s="158">
        <f>AL26/12</f>
        <v>0</v>
      </c>
      <c r="AI26" s="160"/>
      <c r="AJ26" s="158">
        <f>AL26/12</f>
        <v>0</v>
      </c>
      <c r="AK26" s="159"/>
      <c r="AL26" s="320"/>
      <c r="AM26" s="321"/>
      <c r="AN26" s="24"/>
      <c r="AO26" s="24"/>
      <c r="AP26" s="24"/>
      <c r="AQ26" s="24"/>
    </row>
    <row r="27" spans="1:43" ht="14.1" customHeight="1" thickBot="1" x14ac:dyDescent="0.2">
      <c r="A27" s="307"/>
      <c r="B27" s="322" t="s">
        <v>35</v>
      </c>
      <c r="C27" s="15">
        <f t="shared" si="0"/>
        <v>0</v>
      </c>
      <c r="D27" s="15"/>
      <c r="E27" s="15">
        <f>C4</f>
        <v>0</v>
      </c>
      <c r="F27" s="323"/>
      <c r="H27" s="187"/>
      <c r="I27" s="170"/>
      <c r="J27" s="310"/>
      <c r="K27" s="311"/>
      <c r="L27" s="161">
        <f>AL27/8</f>
        <v>0</v>
      </c>
      <c r="M27" s="162"/>
      <c r="N27" s="144">
        <f>AL27/12</f>
        <v>0</v>
      </c>
      <c r="O27" s="145"/>
      <c r="P27" s="144">
        <f>AL27/12</f>
        <v>0</v>
      </c>
      <c r="Q27" s="145"/>
      <c r="R27" s="144">
        <f>AL27/12</f>
        <v>0</v>
      </c>
      <c r="S27" s="145"/>
      <c r="T27" s="144">
        <f>AL27/12</f>
        <v>0</v>
      </c>
      <c r="U27" s="145"/>
      <c r="V27" s="144">
        <f>AL27/12</f>
        <v>0</v>
      </c>
      <c r="W27" s="145"/>
      <c r="X27" s="144">
        <f>AL27/12</f>
        <v>0</v>
      </c>
      <c r="Y27" s="145"/>
      <c r="Z27" s="144">
        <f>AL27/12</f>
        <v>0</v>
      </c>
      <c r="AA27" s="145"/>
      <c r="AB27" s="144">
        <f>AL27/12</f>
        <v>0</v>
      </c>
      <c r="AC27" s="145"/>
      <c r="AD27" s="144">
        <f>AL27/12</f>
        <v>0</v>
      </c>
      <c r="AE27" s="145"/>
      <c r="AF27" s="144">
        <f>AL27/12</f>
        <v>0</v>
      </c>
      <c r="AG27" s="145"/>
      <c r="AH27" s="144">
        <f>AL27/12</f>
        <v>0</v>
      </c>
      <c r="AI27" s="145"/>
      <c r="AJ27" s="144">
        <f>AL27/12</f>
        <v>0</v>
      </c>
      <c r="AK27" s="146"/>
      <c r="AL27" s="324"/>
      <c r="AM27" s="325"/>
      <c r="AN27" s="24"/>
      <c r="AO27" s="24"/>
      <c r="AP27" s="24"/>
      <c r="AQ27" s="24"/>
    </row>
    <row r="28" spans="1:43" ht="14.1" customHeight="1" thickTop="1" thickBot="1" x14ac:dyDescent="0.2">
      <c r="A28" s="307"/>
      <c r="B28" s="276" t="s">
        <v>34</v>
      </c>
      <c r="C28" s="15">
        <f t="shared" si="0"/>
        <v>0</v>
      </c>
      <c r="D28" s="8"/>
      <c r="E28" s="15">
        <f>C4</f>
        <v>0</v>
      </c>
      <c r="F28" s="306"/>
      <c r="H28" s="187"/>
      <c r="I28" s="171"/>
      <c r="J28" s="156" t="s">
        <v>33</v>
      </c>
      <c r="K28" s="157"/>
      <c r="L28" s="137">
        <f>SUM(L24:M27)</f>
        <v>0</v>
      </c>
      <c r="M28" s="138"/>
      <c r="N28" s="139">
        <f>SUM(N24:O27)</f>
        <v>0</v>
      </c>
      <c r="O28" s="140"/>
      <c r="P28" s="141">
        <f>SUM(P24:Q27)</f>
        <v>0</v>
      </c>
      <c r="Q28" s="141"/>
      <c r="R28" s="141">
        <f>SUM(R24:S27)</f>
        <v>0</v>
      </c>
      <c r="S28" s="141"/>
      <c r="T28" s="141">
        <f>SUM(T24:U27)</f>
        <v>0</v>
      </c>
      <c r="U28" s="141"/>
      <c r="V28" s="141">
        <f>SUM(V24:W27)</f>
        <v>0</v>
      </c>
      <c r="W28" s="141"/>
      <c r="X28" s="141">
        <f>SUM(X24:Y27)</f>
        <v>0</v>
      </c>
      <c r="Y28" s="141"/>
      <c r="Z28" s="141">
        <f>SUM(Z24:AA27)</f>
        <v>0</v>
      </c>
      <c r="AA28" s="141"/>
      <c r="AB28" s="141">
        <f>SUM(AB24:AC27)</f>
        <v>0</v>
      </c>
      <c r="AC28" s="141"/>
      <c r="AD28" s="141">
        <f>SUM(AD24:AE27)</f>
        <v>0</v>
      </c>
      <c r="AE28" s="141"/>
      <c r="AF28" s="141">
        <f>SUM(AF24:AG27)</f>
        <v>0</v>
      </c>
      <c r="AG28" s="141"/>
      <c r="AH28" s="141">
        <f>SUM(AH24:AI27)</f>
        <v>0</v>
      </c>
      <c r="AI28" s="141"/>
      <c r="AJ28" s="141">
        <f>SUM(AJ24:AK27)</f>
        <v>0</v>
      </c>
      <c r="AK28" s="155"/>
      <c r="AL28" s="147">
        <f>SUM(AL24:AM27)</f>
        <v>0</v>
      </c>
      <c r="AM28" s="148"/>
      <c r="AN28" s="24"/>
      <c r="AO28" s="24"/>
      <c r="AP28" s="24"/>
      <c r="AQ28" s="24"/>
    </row>
    <row r="29" spans="1:43" ht="14.1" customHeight="1" thickTop="1" thickBot="1" x14ac:dyDescent="0.2">
      <c r="A29" s="307"/>
      <c r="B29" s="322" t="s">
        <v>32</v>
      </c>
      <c r="C29" s="15">
        <f t="shared" si="0"/>
        <v>0</v>
      </c>
      <c r="D29" s="8"/>
      <c r="E29" s="15">
        <f>C4</f>
        <v>0</v>
      </c>
      <c r="F29" s="323"/>
      <c r="H29" s="188"/>
      <c r="I29" s="149" t="s">
        <v>31</v>
      </c>
      <c r="J29" s="149"/>
      <c r="K29" s="150"/>
      <c r="L29" s="151">
        <f>SUM(L23,L28)</f>
        <v>0</v>
      </c>
      <c r="M29" s="152"/>
      <c r="N29" s="134">
        <f>N23+N28</f>
        <v>0</v>
      </c>
      <c r="O29" s="135"/>
      <c r="P29" s="134">
        <f>P23+P28</f>
        <v>0</v>
      </c>
      <c r="Q29" s="135"/>
      <c r="R29" s="134">
        <f>R23+R28</f>
        <v>0</v>
      </c>
      <c r="S29" s="135"/>
      <c r="T29" s="134">
        <f>T23+T28</f>
        <v>0</v>
      </c>
      <c r="U29" s="135"/>
      <c r="V29" s="134">
        <f>V23+V28</f>
        <v>0</v>
      </c>
      <c r="W29" s="135"/>
      <c r="X29" s="134">
        <f>X23+X28</f>
        <v>0</v>
      </c>
      <c r="Y29" s="135"/>
      <c r="Z29" s="134">
        <f>Z23+Z28</f>
        <v>0</v>
      </c>
      <c r="AA29" s="135"/>
      <c r="AB29" s="134">
        <f>AB23+AB28</f>
        <v>0</v>
      </c>
      <c r="AC29" s="135"/>
      <c r="AD29" s="134">
        <f>AD23+AD28</f>
        <v>0</v>
      </c>
      <c r="AE29" s="135"/>
      <c r="AF29" s="134">
        <f>AF23+AF28</f>
        <v>0</v>
      </c>
      <c r="AG29" s="135"/>
      <c r="AH29" s="134">
        <f>AH23+AH28</f>
        <v>0</v>
      </c>
      <c r="AI29" s="135"/>
      <c r="AJ29" s="134">
        <f>AJ23+AJ28</f>
        <v>0</v>
      </c>
      <c r="AK29" s="153"/>
      <c r="AL29" s="154">
        <f>SUM(N29:AK29)</f>
        <v>0</v>
      </c>
      <c r="AM29" s="152"/>
      <c r="AN29" s="24"/>
      <c r="AO29" s="24"/>
      <c r="AP29" s="24"/>
      <c r="AQ29" s="24"/>
    </row>
    <row r="30" spans="1:43" ht="14.1" customHeight="1" thickTop="1" x14ac:dyDescent="0.15">
      <c r="A30" s="307"/>
      <c r="B30" s="326" t="s">
        <v>30</v>
      </c>
      <c r="C30" s="15">
        <f t="shared" si="0"/>
        <v>0</v>
      </c>
      <c r="D30" s="8"/>
      <c r="E30" s="13">
        <f>C4</f>
        <v>0</v>
      </c>
      <c r="F30" s="327"/>
      <c r="H30" s="269"/>
      <c r="I30" s="269"/>
      <c r="J30" s="269"/>
      <c r="K30" s="269"/>
      <c r="L30" s="269"/>
      <c r="M30" s="269"/>
      <c r="N30" s="268"/>
      <c r="AN30" s="24"/>
      <c r="AO30" s="24"/>
      <c r="AP30" s="24"/>
      <c r="AQ30" s="24"/>
    </row>
    <row r="31" spans="1:43" ht="14.1" customHeight="1" x14ac:dyDescent="0.15">
      <c r="A31" s="307"/>
      <c r="B31" s="276" t="s">
        <v>29</v>
      </c>
      <c r="C31" s="15">
        <f t="shared" si="0"/>
        <v>0</v>
      </c>
      <c r="D31" s="8"/>
      <c r="E31" s="8">
        <f>C4</f>
        <v>0</v>
      </c>
      <c r="F31" s="306"/>
      <c r="H31" s="269"/>
      <c r="I31" s="269"/>
      <c r="J31" s="269"/>
      <c r="K31" s="269"/>
      <c r="L31" s="269"/>
      <c r="M31" s="269"/>
      <c r="N31" s="268"/>
      <c r="AN31" s="24"/>
      <c r="AO31" s="24"/>
      <c r="AP31" s="24"/>
      <c r="AQ31" s="24"/>
    </row>
    <row r="32" spans="1:43" ht="14.1" customHeight="1" x14ac:dyDescent="0.15">
      <c r="A32" s="307"/>
      <c r="B32" s="276" t="s">
        <v>28</v>
      </c>
      <c r="C32" s="15">
        <f t="shared" si="0"/>
        <v>0</v>
      </c>
      <c r="D32" s="8"/>
      <c r="E32" s="8">
        <f>C4</f>
        <v>0</v>
      </c>
      <c r="F32" s="306"/>
      <c r="H32" s="269"/>
      <c r="I32" s="269"/>
      <c r="J32" s="269"/>
      <c r="K32" s="269"/>
      <c r="L32" s="269"/>
      <c r="M32" s="269"/>
      <c r="N32" s="268"/>
      <c r="AN32" s="24"/>
      <c r="AO32" s="24"/>
      <c r="AP32" s="24"/>
      <c r="AQ32" s="24"/>
    </row>
    <row r="33" spans="1:6" ht="14.1" customHeight="1" x14ac:dyDescent="0.15">
      <c r="A33" s="307"/>
      <c r="B33" s="276" t="s">
        <v>27</v>
      </c>
      <c r="C33" s="15">
        <f t="shared" si="0"/>
        <v>0</v>
      </c>
      <c r="D33" s="8"/>
      <c r="E33" s="8">
        <f>C7</f>
        <v>0</v>
      </c>
      <c r="F33" s="306"/>
    </row>
    <row r="34" spans="1:6" ht="14.1" customHeight="1" x14ac:dyDescent="0.15">
      <c r="A34" s="307"/>
      <c r="B34" s="276" t="s">
        <v>26</v>
      </c>
      <c r="C34" s="15">
        <f t="shared" si="0"/>
        <v>0</v>
      </c>
      <c r="D34" s="8"/>
      <c r="E34" s="8">
        <f>+ROUNDDOWN(C4*0.15,0)</f>
        <v>0</v>
      </c>
      <c r="F34" s="306"/>
    </row>
    <row r="35" spans="1:6" ht="14.1" customHeight="1" x14ac:dyDescent="0.15">
      <c r="A35" s="307"/>
      <c r="B35" s="276" t="s">
        <v>25</v>
      </c>
      <c r="C35" s="8">
        <f t="shared" si="0"/>
        <v>0</v>
      </c>
      <c r="D35" s="8"/>
      <c r="E35" s="8">
        <f>C4</f>
        <v>0</v>
      </c>
      <c r="F35" s="306"/>
    </row>
    <row r="36" spans="1:6" ht="14.1" customHeight="1" x14ac:dyDescent="0.15">
      <c r="A36" s="307"/>
      <c r="B36" s="326" t="s">
        <v>24</v>
      </c>
      <c r="C36" s="13">
        <f t="shared" si="0"/>
        <v>0</v>
      </c>
      <c r="D36" s="8"/>
      <c r="E36" s="13"/>
      <c r="F36" s="327"/>
    </row>
    <row r="37" spans="1:6" ht="14.1" customHeight="1" thickBot="1" x14ac:dyDescent="0.2">
      <c r="A37" s="307"/>
      <c r="B37" s="277" t="s">
        <v>23</v>
      </c>
      <c r="C37" s="8">
        <f t="shared" si="0"/>
        <v>0</v>
      </c>
      <c r="D37" s="7"/>
      <c r="E37" s="7">
        <f>C4</f>
        <v>0</v>
      </c>
      <c r="F37" s="319"/>
    </row>
    <row r="38" spans="1:6" ht="14.1" customHeight="1" thickBot="1" x14ac:dyDescent="0.2">
      <c r="A38" s="328"/>
      <c r="B38" s="123" t="s">
        <v>22</v>
      </c>
      <c r="C38" s="5">
        <f>SUM(C21:C22,C25:C37)</f>
        <v>0</v>
      </c>
      <c r="D38" s="329"/>
      <c r="E38" s="330"/>
      <c r="F38" s="331"/>
    </row>
    <row r="39" spans="1:6" ht="14.1" customHeight="1" thickBot="1" x14ac:dyDescent="0.2">
      <c r="A39" s="130" t="s">
        <v>21</v>
      </c>
      <c r="B39" s="131"/>
      <c r="C39" s="289">
        <f>D39*E39</f>
        <v>0</v>
      </c>
      <c r="D39" s="13"/>
      <c r="E39" s="12">
        <f>C4*0.15</f>
        <v>0</v>
      </c>
      <c r="F39" s="332"/>
    </row>
    <row r="40" spans="1:6" ht="14.1" customHeight="1" thickBot="1" x14ac:dyDescent="0.2">
      <c r="A40" s="130" t="s">
        <v>20</v>
      </c>
      <c r="B40" s="131"/>
      <c r="C40" s="5">
        <f>C38-C39</f>
        <v>0</v>
      </c>
      <c r="D40" s="4"/>
      <c r="E40" s="9"/>
      <c r="F40" s="333"/>
    </row>
    <row r="41" spans="1:6" ht="14.1" customHeight="1" x14ac:dyDescent="0.15">
      <c r="A41" s="305" t="s">
        <v>19</v>
      </c>
      <c r="B41" s="326" t="s">
        <v>18</v>
      </c>
      <c r="C41" s="13">
        <f>SUM(C42:C43)</f>
        <v>0</v>
      </c>
      <c r="D41" s="13"/>
      <c r="E41" s="13"/>
      <c r="F41" s="334"/>
    </row>
    <row r="42" spans="1:6" ht="14.1" customHeight="1" x14ac:dyDescent="0.15">
      <c r="A42" s="307"/>
      <c r="B42" s="280" t="s">
        <v>17</v>
      </c>
      <c r="C42" s="11">
        <f>D42*E42</f>
        <v>0</v>
      </c>
      <c r="D42" s="11"/>
      <c r="E42" s="11">
        <f>C8</f>
        <v>0</v>
      </c>
      <c r="F42" s="335"/>
    </row>
    <row r="43" spans="1:6" ht="14.1" customHeight="1" x14ac:dyDescent="0.15">
      <c r="A43" s="307"/>
      <c r="B43" s="336" t="s">
        <v>16</v>
      </c>
      <c r="C43" s="15">
        <f>D43*E43</f>
        <v>0</v>
      </c>
      <c r="D43" s="15"/>
      <c r="E43" s="15">
        <f>C8</f>
        <v>0</v>
      </c>
      <c r="F43" s="337"/>
    </row>
    <row r="44" spans="1:6" ht="14.1" customHeight="1" x14ac:dyDescent="0.15">
      <c r="A44" s="307"/>
      <c r="B44" s="276" t="s">
        <v>15</v>
      </c>
      <c r="C44" s="15">
        <f>D44*E44</f>
        <v>0</v>
      </c>
      <c r="D44" s="8"/>
      <c r="E44" s="8">
        <f>C4</f>
        <v>0</v>
      </c>
      <c r="F44" s="306"/>
    </row>
    <row r="45" spans="1:6" ht="14.1" customHeight="1" x14ac:dyDescent="0.15">
      <c r="A45" s="307"/>
      <c r="B45" s="338" t="s">
        <v>14</v>
      </c>
      <c r="C45" s="14">
        <f>SUM(C46:C48)</f>
        <v>0</v>
      </c>
      <c r="D45" s="13"/>
      <c r="E45" s="12"/>
      <c r="F45" s="339"/>
    </row>
    <row r="46" spans="1:6" ht="14.1" customHeight="1" x14ac:dyDescent="0.15">
      <c r="A46" s="307"/>
      <c r="B46" s="280" t="s">
        <v>13</v>
      </c>
      <c r="C46" s="11">
        <f>D46*E46</f>
        <v>0</v>
      </c>
      <c r="D46" s="11"/>
      <c r="E46" s="11">
        <f>C4</f>
        <v>0</v>
      </c>
      <c r="F46" s="340"/>
    </row>
    <row r="47" spans="1:6" ht="14.1" customHeight="1" x14ac:dyDescent="0.15">
      <c r="A47" s="307"/>
      <c r="B47" s="280" t="s">
        <v>12</v>
      </c>
      <c r="C47" s="11">
        <f>D47*E47</f>
        <v>0</v>
      </c>
      <c r="D47" s="11"/>
      <c r="E47" s="11">
        <f>C4</f>
        <v>0</v>
      </c>
      <c r="F47" s="340"/>
    </row>
    <row r="48" spans="1:6" ht="14.1" customHeight="1" thickBot="1" x14ac:dyDescent="0.2">
      <c r="A48" s="328"/>
      <c r="B48" s="341" t="s">
        <v>11</v>
      </c>
      <c r="C48" s="10">
        <f>D48*E48</f>
        <v>0</v>
      </c>
      <c r="D48" s="10"/>
      <c r="E48" s="10">
        <f>C4</f>
        <v>0</v>
      </c>
      <c r="F48" s="342"/>
    </row>
    <row r="49" spans="1:36" ht="14.1" customHeight="1" thickBot="1" x14ac:dyDescent="0.2">
      <c r="A49" s="130" t="s">
        <v>10</v>
      </c>
      <c r="B49" s="131"/>
      <c r="C49" s="5">
        <f>SUM(C41,C44,C45)</f>
        <v>0</v>
      </c>
      <c r="D49" s="4"/>
      <c r="E49" s="9"/>
      <c r="F49" s="343"/>
    </row>
    <row r="50" spans="1:36" ht="14.1" customHeight="1" x14ac:dyDescent="0.15">
      <c r="A50" s="344" t="s">
        <v>9</v>
      </c>
      <c r="B50" s="322" t="s">
        <v>8</v>
      </c>
      <c r="C50" s="15">
        <f>D50*E50</f>
        <v>0</v>
      </c>
      <c r="D50" s="15"/>
      <c r="E50" s="15">
        <f>C7</f>
        <v>0</v>
      </c>
      <c r="F50" s="323"/>
    </row>
    <row r="51" spans="1:36" ht="14.1" customHeight="1" x14ac:dyDescent="0.15">
      <c r="A51" s="345"/>
      <c r="B51" s="276" t="s">
        <v>7</v>
      </c>
      <c r="C51" s="8">
        <f>D51*E51</f>
        <v>0</v>
      </c>
      <c r="D51" s="8"/>
      <c r="E51" s="8">
        <f>C4</f>
        <v>0</v>
      </c>
      <c r="F51" s="306"/>
    </row>
    <row r="52" spans="1:36" ht="14.1" customHeight="1" x14ac:dyDescent="0.15">
      <c r="A52" s="345"/>
      <c r="B52" s="277" t="s">
        <v>6</v>
      </c>
      <c r="C52" s="7"/>
      <c r="D52" s="7"/>
      <c r="E52" s="7">
        <f>C4*0.15</f>
        <v>0</v>
      </c>
      <c r="F52" s="319"/>
    </row>
    <row r="53" spans="1:36" ht="14.1" customHeight="1" thickBot="1" x14ac:dyDescent="0.2">
      <c r="A53" s="346"/>
      <c r="B53" s="347" t="s">
        <v>5</v>
      </c>
      <c r="C53" s="6"/>
      <c r="D53" s="6"/>
      <c r="E53" s="6"/>
      <c r="F53" s="348"/>
    </row>
    <row r="54" spans="1:36" ht="14.1" customHeight="1" thickBot="1" x14ac:dyDescent="0.2">
      <c r="A54" s="130" t="s">
        <v>4</v>
      </c>
      <c r="B54" s="131"/>
      <c r="C54" s="5">
        <f>SUM(C50:C53)</f>
        <v>0</v>
      </c>
      <c r="D54" s="4"/>
      <c r="E54" s="3"/>
      <c r="F54" s="21"/>
    </row>
    <row r="55" spans="1:36" ht="14.1" customHeight="1" thickBot="1" x14ac:dyDescent="0.2">
      <c r="A55" s="130" t="s">
        <v>3</v>
      </c>
      <c r="B55" s="136"/>
      <c r="C55" s="350">
        <f>C54+C49+C40</f>
        <v>0</v>
      </c>
      <c r="D55" s="351"/>
      <c r="E55" s="2"/>
      <c r="F55" s="1"/>
    </row>
    <row r="56" spans="1:36" ht="14.1" customHeight="1" thickBot="1" x14ac:dyDescent="0.2">
      <c r="C56" s="349"/>
      <c r="D56" s="349"/>
    </row>
    <row r="57" spans="1:36" ht="14.1" customHeight="1" thickBot="1" x14ac:dyDescent="0.2">
      <c r="A57" s="130" t="s">
        <v>2</v>
      </c>
      <c r="B57" s="131"/>
      <c r="C57" s="352">
        <v>0</v>
      </c>
      <c r="D57" s="353"/>
    </row>
    <row r="58" spans="1:36" ht="14.1" customHeight="1" x14ac:dyDescent="0.15"/>
    <row r="59" spans="1:36" ht="14.1" customHeight="1" x14ac:dyDescent="0.15"/>
    <row r="60" spans="1:36" ht="14.1" customHeight="1" x14ac:dyDescent="0.15"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</row>
    <row r="61" spans="1:36" ht="14.1" customHeight="1" x14ac:dyDescent="0.15"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</row>
    <row r="62" spans="1:36" ht="14.1" customHeight="1" x14ac:dyDescent="0.15"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69"/>
      <c r="AB62" s="269"/>
      <c r="AC62" s="269"/>
      <c r="AD62" s="269"/>
      <c r="AE62" s="269"/>
      <c r="AF62" s="269"/>
      <c r="AG62" s="269"/>
      <c r="AH62" s="269"/>
      <c r="AI62" s="269"/>
      <c r="AJ62" s="269"/>
    </row>
    <row r="63" spans="1:36" ht="14.1" customHeight="1" x14ac:dyDescent="0.15"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69"/>
      <c r="Z63" s="269"/>
      <c r="AA63" s="269"/>
      <c r="AB63" s="269"/>
      <c r="AC63" s="269"/>
      <c r="AD63" s="269"/>
      <c r="AE63" s="269"/>
      <c r="AF63" s="269"/>
      <c r="AG63" s="269"/>
      <c r="AH63" s="269"/>
      <c r="AI63" s="269"/>
      <c r="AJ63" s="269"/>
    </row>
    <row r="64" spans="1:36" ht="14.1" customHeight="1" x14ac:dyDescent="0.15">
      <c r="G64" s="269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69"/>
      <c r="X64" s="269"/>
      <c r="Y64" s="269"/>
      <c r="Z64" s="269"/>
      <c r="AA64" s="269"/>
      <c r="AB64" s="269"/>
      <c r="AC64" s="269"/>
      <c r="AD64" s="269"/>
      <c r="AE64" s="269"/>
      <c r="AF64" s="269"/>
      <c r="AG64" s="269"/>
      <c r="AH64" s="269"/>
      <c r="AI64" s="269"/>
      <c r="AJ64" s="269"/>
    </row>
    <row r="65" spans="7:36" ht="14.1" customHeight="1" x14ac:dyDescent="0.15"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69"/>
      <c r="AB65" s="269"/>
      <c r="AC65" s="269"/>
      <c r="AD65" s="269"/>
      <c r="AE65" s="269"/>
      <c r="AF65" s="269"/>
      <c r="AG65" s="269"/>
      <c r="AH65" s="269"/>
      <c r="AI65" s="269"/>
      <c r="AJ65" s="269"/>
    </row>
    <row r="66" spans="7:36" ht="14.1" customHeight="1" x14ac:dyDescent="0.15"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269"/>
      <c r="AA66" s="269"/>
      <c r="AB66" s="269"/>
      <c r="AC66" s="269"/>
      <c r="AD66" s="269"/>
      <c r="AE66" s="269"/>
      <c r="AF66" s="269"/>
      <c r="AG66" s="269"/>
      <c r="AH66" s="269"/>
      <c r="AI66" s="269"/>
      <c r="AJ66" s="269"/>
    </row>
    <row r="67" spans="7:36" ht="14.1" customHeight="1" x14ac:dyDescent="0.15"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9"/>
      <c r="AE67" s="269"/>
      <c r="AF67" s="269"/>
      <c r="AG67" s="269"/>
      <c r="AH67" s="269"/>
      <c r="AI67" s="269"/>
      <c r="AJ67" s="269"/>
    </row>
    <row r="68" spans="7:36" ht="14.1" customHeight="1" x14ac:dyDescent="0.15"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9"/>
      <c r="AE68" s="269"/>
      <c r="AF68" s="269"/>
      <c r="AG68" s="269"/>
      <c r="AH68" s="269"/>
      <c r="AI68" s="269"/>
      <c r="AJ68" s="269"/>
    </row>
    <row r="69" spans="7:36" ht="14.1" customHeight="1" x14ac:dyDescent="0.15"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  <c r="X69" s="269"/>
      <c r="Y69" s="269"/>
      <c r="Z69" s="269"/>
      <c r="AA69" s="269"/>
      <c r="AB69" s="269"/>
      <c r="AC69" s="269"/>
      <c r="AD69" s="269"/>
      <c r="AE69" s="269"/>
      <c r="AF69" s="269"/>
      <c r="AG69" s="269"/>
      <c r="AH69" s="269"/>
      <c r="AI69" s="269"/>
      <c r="AJ69" s="269"/>
    </row>
    <row r="70" spans="7:36" ht="14.1" customHeight="1" x14ac:dyDescent="0.15"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69"/>
      <c r="AI70" s="269"/>
      <c r="AJ70" s="269"/>
    </row>
    <row r="71" spans="7:36" ht="14.1" customHeight="1" x14ac:dyDescent="0.15"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</row>
    <row r="72" spans="7:36" ht="14.1" customHeight="1" x14ac:dyDescent="0.15"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</row>
    <row r="73" spans="7:36" ht="14.1" customHeight="1" x14ac:dyDescent="0.15"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  <c r="AE73" s="269"/>
      <c r="AF73" s="269"/>
      <c r="AG73" s="269"/>
      <c r="AH73" s="269"/>
      <c r="AI73" s="269"/>
      <c r="AJ73" s="269"/>
    </row>
    <row r="74" spans="7:36" ht="14.1" customHeight="1" x14ac:dyDescent="0.15"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7:36" ht="14.1" customHeight="1" x14ac:dyDescent="0.15"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7:36" ht="14.1" customHeight="1" x14ac:dyDescent="0.15"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7:36" ht="14.1" customHeight="1" x14ac:dyDescent="0.15"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7:36" ht="14.1" customHeight="1" x14ac:dyDescent="0.15"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7:36" ht="14.1" customHeight="1" x14ac:dyDescent="0.15"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7:36" ht="14.1" customHeight="1" x14ac:dyDescent="0.15"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7:36" ht="14.1" customHeight="1" x14ac:dyDescent="0.15">
      <c r="G81" s="269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7:36" ht="14.1" customHeight="1" x14ac:dyDescent="0.15"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7:36" ht="14.1" customHeight="1" x14ac:dyDescent="0.15"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7:36" ht="14.1" customHeight="1" x14ac:dyDescent="0.15">
      <c r="G84" s="269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7:36" ht="14.1" customHeight="1" x14ac:dyDescent="0.15"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7:36" ht="14.1" customHeight="1" x14ac:dyDescent="0.15"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7:36" ht="14.1" customHeight="1" x14ac:dyDescent="0.15"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7:36" ht="14.1" customHeight="1" x14ac:dyDescent="0.15">
      <c r="G88" s="269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7:36" ht="14.1" customHeight="1" x14ac:dyDescent="0.15"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7:36" ht="14.1" customHeight="1" x14ac:dyDescent="0.15"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7:36" ht="14.1" customHeight="1" x14ac:dyDescent="0.15"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</sheetData>
  <mergeCells count="367">
    <mergeCell ref="R3:S3"/>
    <mergeCell ref="T3:U3"/>
    <mergeCell ref="B1:F1"/>
    <mergeCell ref="H1:M2"/>
    <mergeCell ref="D3:F3"/>
    <mergeCell ref="H3:H9"/>
    <mergeCell ref="I3:K3"/>
    <mergeCell ref="L3:M3"/>
    <mergeCell ref="D5:F5"/>
    <mergeCell ref="I5:K5"/>
    <mergeCell ref="D7:F7"/>
    <mergeCell ref="I7:K7"/>
    <mergeCell ref="D8:F8"/>
    <mergeCell ref="I8:K8"/>
    <mergeCell ref="N3:O3"/>
    <mergeCell ref="P3:Q3"/>
    <mergeCell ref="N5:O5"/>
    <mergeCell ref="P5:Q5"/>
    <mergeCell ref="N7:O7"/>
    <mergeCell ref="P7:Q7"/>
    <mergeCell ref="AH4:AI4"/>
    <mergeCell ref="AL3:AM3"/>
    <mergeCell ref="D4:F4"/>
    <mergeCell ref="I4:K4"/>
    <mergeCell ref="N4:O4"/>
    <mergeCell ref="P4:Q4"/>
    <mergeCell ref="R4:S4"/>
    <mergeCell ref="AJ4:AK4"/>
    <mergeCell ref="AL4:AM4"/>
    <mergeCell ref="T4:U4"/>
    <mergeCell ref="V4:W4"/>
    <mergeCell ref="X4:Y4"/>
    <mergeCell ref="Z4:AA4"/>
    <mergeCell ref="AD3:AE3"/>
    <mergeCell ref="AF3:AG3"/>
    <mergeCell ref="AB4:AC4"/>
    <mergeCell ref="AD4:AE4"/>
    <mergeCell ref="AF4:AG4"/>
    <mergeCell ref="AH3:AI3"/>
    <mergeCell ref="AJ3:AK3"/>
    <mergeCell ref="V3:W3"/>
    <mergeCell ref="X3:Y3"/>
    <mergeCell ref="Z3:AA3"/>
    <mergeCell ref="AB3:AC3"/>
    <mergeCell ref="AH5:AI5"/>
    <mergeCell ref="AJ5:AK5"/>
    <mergeCell ref="AL5:AM5"/>
    <mergeCell ref="D6:F6"/>
    <mergeCell ref="I6:K6"/>
    <mergeCell ref="N6:O6"/>
    <mergeCell ref="P6:Q6"/>
    <mergeCell ref="R6:S6"/>
    <mergeCell ref="AJ6:AK6"/>
    <mergeCell ref="AL6:AM6"/>
    <mergeCell ref="R5:S5"/>
    <mergeCell ref="T5:U5"/>
    <mergeCell ref="Z5:AA5"/>
    <mergeCell ref="AB5:AC5"/>
    <mergeCell ref="AD5:AE5"/>
    <mergeCell ref="AF5:AG5"/>
    <mergeCell ref="V5:W5"/>
    <mergeCell ref="X5:Y5"/>
    <mergeCell ref="T6:U6"/>
    <mergeCell ref="V6:W6"/>
    <mergeCell ref="X6:Y6"/>
    <mergeCell ref="Z6:AA6"/>
    <mergeCell ref="AB6:AC6"/>
    <mergeCell ref="AD6:AE6"/>
    <mergeCell ref="AF6:AG6"/>
    <mergeCell ref="AH6:AI6"/>
    <mergeCell ref="I9:K9"/>
    <mergeCell ref="N9:O9"/>
    <mergeCell ref="P9:Q9"/>
    <mergeCell ref="R9:S9"/>
    <mergeCell ref="R7:S7"/>
    <mergeCell ref="T7:U7"/>
    <mergeCell ref="AH9:AI9"/>
    <mergeCell ref="T9:U9"/>
    <mergeCell ref="V9:W9"/>
    <mergeCell ref="AB9:AC9"/>
    <mergeCell ref="AJ7:AK7"/>
    <mergeCell ref="V7:W7"/>
    <mergeCell ref="X7:Y7"/>
    <mergeCell ref="Z7:AA7"/>
    <mergeCell ref="AB7:AC7"/>
    <mergeCell ref="AJ8:AK8"/>
    <mergeCell ref="V8:W8"/>
    <mergeCell ref="X8:Y8"/>
    <mergeCell ref="Z8:AA8"/>
    <mergeCell ref="AF8:AG8"/>
    <mergeCell ref="AD7:AE7"/>
    <mergeCell ref="AF7:AG7"/>
    <mergeCell ref="AH7:AI7"/>
    <mergeCell ref="AD8:AE8"/>
    <mergeCell ref="AH8:AI8"/>
    <mergeCell ref="AJ9:AK9"/>
    <mergeCell ref="N8:O8"/>
    <mergeCell ref="P8:Q8"/>
    <mergeCell ref="R8:S8"/>
    <mergeCell ref="T8:U8"/>
    <mergeCell ref="AF9:AG9"/>
    <mergeCell ref="AD9:AE9"/>
    <mergeCell ref="AB8:AC8"/>
    <mergeCell ref="X9:Y9"/>
    <mergeCell ref="Z9:AA9"/>
    <mergeCell ref="AL10:AM10"/>
    <mergeCell ref="I11:K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0:AE10"/>
    <mergeCell ref="AF10:AG10"/>
    <mergeCell ref="AH10:AI10"/>
    <mergeCell ref="Z10:AA10"/>
    <mergeCell ref="AB10:AC10"/>
    <mergeCell ref="I10:K10"/>
    <mergeCell ref="N10:O10"/>
    <mergeCell ref="P10:Q10"/>
    <mergeCell ref="R10:S10"/>
    <mergeCell ref="T10:U10"/>
    <mergeCell ref="V10:W10"/>
    <mergeCell ref="X10:Y10"/>
    <mergeCell ref="AJ10:AK10"/>
    <mergeCell ref="I12:K12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D11:AE11"/>
    <mergeCell ref="AF11:AG11"/>
    <mergeCell ref="AH13:AI13"/>
    <mergeCell ref="AJ13:AK13"/>
    <mergeCell ref="AH12:AL12"/>
    <mergeCell ref="AF13:AG13"/>
    <mergeCell ref="AH11:AM11"/>
    <mergeCell ref="X13:Y13"/>
    <mergeCell ref="I14:K14"/>
    <mergeCell ref="N14:O14"/>
    <mergeCell ref="P14:Q14"/>
    <mergeCell ref="R14:S14"/>
    <mergeCell ref="AD13:AE13"/>
    <mergeCell ref="Z13:AA13"/>
    <mergeCell ref="AB13:AC13"/>
    <mergeCell ref="AB14:AC14"/>
    <mergeCell ref="AD14:AE14"/>
    <mergeCell ref="I13:K13"/>
    <mergeCell ref="N13:O13"/>
    <mergeCell ref="P13:Q13"/>
    <mergeCell ref="R13:S13"/>
    <mergeCell ref="T13:U13"/>
    <mergeCell ref="V13:W13"/>
    <mergeCell ref="Z18:AA18"/>
    <mergeCell ref="AB18:AC18"/>
    <mergeCell ref="AJ14:AK14"/>
    <mergeCell ref="H16:M17"/>
    <mergeCell ref="C18:D18"/>
    <mergeCell ref="H18:H29"/>
    <mergeCell ref="I18:K18"/>
    <mergeCell ref="L18:M18"/>
    <mergeCell ref="N18:O18"/>
    <mergeCell ref="P18:Q18"/>
    <mergeCell ref="R18:S18"/>
    <mergeCell ref="T18:U18"/>
    <mergeCell ref="AF14:AG14"/>
    <mergeCell ref="AH14:AI14"/>
    <mergeCell ref="T14:U14"/>
    <mergeCell ref="V14:W14"/>
    <mergeCell ref="X14:Y14"/>
    <mergeCell ref="Z14:AA14"/>
    <mergeCell ref="AD21:AE21"/>
    <mergeCell ref="AF21:AG21"/>
    <mergeCell ref="AH20:AI20"/>
    <mergeCell ref="AJ20:AK20"/>
    <mergeCell ref="V20:W20"/>
    <mergeCell ref="X20:Y20"/>
    <mergeCell ref="AL18:AM18"/>
    <mergeCell ref="I19:I23"/>
    <mergeCell ref="J19:K19"/>
    <mergeCell ref="L19:M19"/>
    <mergeCell ref="N19:O19"/>
    <mergeCell ref="P19:Q19"/>
    <mergeCell ref="AH19:AI19"/>
    <mergeCell ref="AJ19:AK19"/>
    <mergeCell ref="AL19:AM19"/>
    <mergeCell ref="T20:U20"/>
    <mergeCell ref="R19:S19"/>
    <mergeCell ref="T19:U19"/>
    <mergeCell ref="V19:W19"/>
    <mergeCell ref="X19:Y19"/>
    <mergeCell ref="AD18:AE18"/>
    <mergeCell ref="AF18:AG18"/>
    <mergeCell ref="Z19:AA19"/>
    <mergeCell ref="AB19:AC19"/>
    <mergeCell ref="AD19:AE19"/>
    <mergeCell ref="AF19:AG19"/>
    <mergeCell ref="AH18:AI18"/>
    <mergeCell ref="AJ18:AK18"/>
    <mergeCell ref="V18:W18"/>
    <mergeCell ref="X18:Y18"/>
    <mergeCell ref="Z20:AA20"/>
    <mergeCell ref="AB20:AC20"/>
    <mergeCell ref="A20:B20"/>
    <mergeCell ref="J20:K20"/>
    <mergeCell ref="L20:M20"/>
    <mergeCell ref="N20:O20"/>
    <mergeCell ref="P20:Q20"/>
    <mergeCell ref="R20:S20"/>
    <mergeCell ref="L22:M22"/>
    <mergeCell ref="N22:O22"/>
    <mergeCell ref="P22:Q22"/>
    <mergeCell ref="R22:S22"/>
    <mergeCell ref="T22:U22"/>
    <mergeCell ref="V22:W22"/>
    <mergeCell ref="AL20:AM20"/>
    <mergeCell ref="A21:A38"/>
    <mergeCell ref="J21:K21"/>
    <mergeCell ref="L21:M21"/>
    <mergeCell ref="N21:O21"/>
    <mergeCell ref="P21:Q21"/>
    <mergeCell ref="AH21:AI21"/>
    <mergeCell ref="AJ21:AK21"/>
    <mergeCell ref="AL21:AM21"/>
    <mergeCell ref="J22:K22"/>
    <mergeCell ref="R21:S21"/>
    <mergeCell ref="T21:U21"/>
    <mergeCell ref="V21:W21"/>
    <mergeCell ref="X21:Y21"/>
    <mergeCell ref="AD20:AE20"/>
    <mergeCell ref="AF20:AG20"/>
    <mergeCell ref="Z21:AA21"/>
    <mergeCell ref="AB21:AC21"/>
    <mergeCell ref="AF22:AG22"/>
    <mergeCell ref="AH22:AI22"/>
    <mergeCell ref="Z23:AA23"/>
    <mergeCell ref="AB23:AC23"/>
    <mergeCell ref="AD23:AE23"/>
    <mergeCell ref="AF23:AG23"/>
    <mergeCell ref="AJ22:AK22"/>
    <mergeCell ref="AL22:AM22"/>
    <mergeCell ref="X22:Y22"/>
    <mergeCell ref="Z22:AA22"/>
    <mergeCell ref="AB22:AC22"/>
    <mergeCell ref="AD22:AE22"/>
    <mergeCell ref="AL23:AM23"/>
    <mergeCell ref="I24:I28"/>
    <mergeCell ref="J24:K24"/>
    <mergeCell ref="L24:M24"/>
    <mergeCell ref="N24:O24"/>
    <mergeCell ref="P24:Q24"/>
    <mergeCell ref="R24:S24"/>
    <mergeCell ref="T24:U24"/>
    <mergeCell ref="AD24:AE24"/>
    <mergeCell ref="AF24:AG24"/>
    <mergeCell ref="R23:S23"/>
    <mergeCell ref="T23:U23"/>
    <mergeCell ref="V23:W23"/>
    <mergeCell ref="X23:Y23"/>
    <mergeCell ref="AH23:AI23"/>
    <mergeCell ref="AJ23:AK23"/>
    <mergeCell ref="J23:K23"/>
    <mergeCell ref="L23:M23"/>
    <mergeCell ref="AH25:AI25"/>
    <mergeCell ref="Z26:AA26"/>
    <mergeCell ref="AB26:AC26"/>
    <mergeCell ref="AD26:AE26"/>
    <mergeCell ref="AF26:AG26"/>
    <mergeCell ref="N23:O23"/>
    <mergeCell ref="P23:Q23"/>
    <mergeCell ref="AL24:AM24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H24:AI24"/>
    <mergeCell ref="AJ24:AK24"/>
    <mergeCell ref="V24:W24"/>
    <mergeCell ref="X24:Y24"/>
    <mergeCell ref="Z24:AA24"/>
    <mergeCell ref="AB24:AC24"/>
    <mergeCell ref="AD27:AE27"/>
    <mergeCell ref="AJ25:AK25"/>
    <mergeCell ref="AL25:AM25"/>
    <mergeCell ref="AH26:AI26"/>
    <mergeCell ref="AJ26:AK26"/>
    <mergeCell ref="AL26:AM26"/>
    <mergeCell ref="AF27:AG27"/>
    <mergeCell ref="AH27:AI27"/>
    <mergeCell ref="J27:K27"/>
    <mergeCell ref="L27:M27"/>
    <mergeCell ref="N27:O27"/>
    <mergeCell ref="P27:Q27"/>
    <mergeCell ref="R27:S27"/>
    <mergeCell ref="J26:K26"/>
    <mergeCell ref="L26:M26"/>
    <mergeCell ref="N26:O26"/>
    <mergeCell ref="P26:Q26"/>
    <mergeCell ref="R26:S26"/>
    <mergeCell ref="T26:U26"/>
    <mergeCell ref="V26:W26"/>
    <mergeCell ref="X26:Y26"/>
    <mergeCell ref="AB25:AC25"/>
    <mergeCell ref="AD25:AE25"/>
    <mergeCell ref="AF25:AG25"/>
    <mergeCell ref="T27:U27"/>
    <mergeCell ref="V27:W27"/>
    <mergeCell ref="AJ27:AK27"/>
    <mergeCell ref="AL28:AM28"/>
    <mergeCell ref="I29:K29"/>
    <mergeCell ref="L29:M29"/>
    <mergeCell ref="N29:O29"/>
    <mergeCell ref="P29:Q29"/>
    <mergeCell ref="R29:S29"/>
    <mergeCell ref="T29:U29"/>
    <mergeCell ref="V29:W29"/>
    <mergeCell ref="AJ29:AK29"/>
    <mergeCell ref="AL29:AM29"/>
    <mergeCell ref="R28:S28"/>
    <mergeCell ref="T28:U28"/>
    <mergeCell ref="V28:W28"/>
    <mergeCell ref="X28:Y28"/>
    <mergeCell ref="AH28:AI28"/>
    <mergeCell ref="AJ28:AK28"/>
    <mergeCell ref="J28:K28"/>
    <mergeCell ref="AL27:AM27"/>
    <mergeCell ref="X27:Y27"/>
    <mergeCell ref="Z27:AA27"/>
    <mergeCell ref="AB27:AC27"/>
    <mergeCell ref="L28:M28"/>
    <mergeCell ref="N28:O28"/>
    <mergeCell ref="P28:Q28"/>
    <mergeCell ref="F45:F48"/>
    <mergeCell ref="AF29:AG29"/>
    <mergeCell ref="AH29:AI29"/>
    <mergeCell ref="C55:D55"/>
    <mergeCell ref="Z29:AA29"/>
    <mergeCell ref="AB29:AC29"/>
    <mergeCell ref="AD29:AE29"/>
    <mergeCell ref="Z28:AA28"/>
    <mergeCell ref="AB28:AC28"/>
    <mergeCell ref="AD28:AE28"/>
    <mergeCell ref="AF28:AG28"/>
    <mergeCell ref="A57:B57"/>
    <mergeCell ref="C57:D57"/>
    <mergeCell ref="A49:B49"/>
    <mergeCell ref="A50:A53"/>
    <mergeCell ref="A54:B54"/>
    <mergeCell ref="X29:Y29"/>
    <mergeCell ref="A39:B39"/>
    <mergeCell ref="A40:B40"/>
    <mergeCell ref="A55:B55"/>
    <mergeCell ref="A41:A48"/>
  </mergeCells>
  <phoneticPr fontId="1"/>
  <pageMargins left="0.74803149606299213" right="0.74803149606299213" top="0.98425196850393704" bottom="0.98425196850393704" header="0.51181102362204722" footer="0.51181102362204722"/>
  <headerFooter alignWithMargins="0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0DADC-6810-443A-83A5-E924C71EB3DD}">
  <dimension ref="A1:AQ91"/>
  <sheetViews>
    <sheetView view="pageBreakPreview" zoomScale="115" zoomScaleNormal="100" workbookViewId="0">
      <selection activeCell="D34" sqref="D34"/>
    </sheetView>
  </sheetViews>
  <sheetFormatPr defaultRowHeight="13.5" x14ac:dyDescent="0.15"/>
  <cols>
    <col min="1" max="1" width="4.5" style="269" customWidth="1"/>
    <col min="2" max="2" width="27.6640625" style="269" bestFit="1" customWidth="1"/>
    <col min="3" max="3" width="14.5" style="269" customWidth="1"/>
    <col min="4" max="4" width="10.33203125" style="269" customWidth="1"/>
    <col min="5" max="5" width="17.5" style="269" bestFit="1" customWidth="1"/>
    <col min="6" max="6" width="56.1640625" style="269" customWidth="1"/>
    <col min="7" max="7" width="2" style="268" customWidth="1"/>
    <col min="8" max="8" width="3.5" style="24" bestFit="1" customWidth="1"/>
    <col min="9" max="9" width="8.33203125" style="24" customWidth="1"/>
    <col min="10" max="10" width="4" style="24" customWidth="1"/>
    <col min="11" max="11" width="3.5" style="24" customWidth="1"/>
    <col min="12" max="12" width="7.1640625" style="24" customWidth="1"/>
    <col min="13" max="13" width="4.1640625" style="24" bestFit="1" customWidth="1"/>
    <col min="14" max="37" width="3.5" style="24" customWidth="1"/>
    <col min="38" max="38" width="3.33203125" style="24" customWidth="1"/>
    <col min="39" max="39" width="10" style="24" customWidth="1"/>
    <col min="40" max="16384" width="9.33203125" style="269"/>
  </cols>
  <sheetData>
    <row r="1" spans="2:43" ht="14.25" x14ac:dyDescent="0.15">
      <c r="B1" s="267" t="s">
        <v>184</v>
      </c>
      <c r="C1" s="267"/>
      <c r="D1" s="267"/>
      <c r="E1" s="267"/>
      <c r="F1" s="267"/>
      <c r="H1" s="184" t="s">
        <v>101</v>
      </c>
      <c r="I1" s="184"/>
      <c r="J1" s="184"/>
      <c r="K1" s="184"/>
      <c r="L1" s="184"/>
      <c r="M1" s="184"/>
      <c r="AN1" s="24"/>
      <c r="AO1" s="24"/>
      <c r="AP1" s="24"/>
      <c r="AQ1" s="24"/>
    </row>
    <row r="2" spans="2:43" ht="14.1" customHeight="1" thickBot="1" x14ac:dyDescent="0.2">
      <c r="H2" s="185"/>
      <c r="I2" s="185"/>
      <c r="J2" s="185"/>
      <c r="K2" s="185"/>
      <c r="L2" s="185"/>
      <c r="M2" s="185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24"/>
      <c r="AO2" s="24"/>
      <c r="AP2" s="24"/>
      <c r="AQ2" s="24"/>
    </row>
    <row r="3" spans="2:43" ht="14.1" customHeight="1" thickTop="1" thickBot="1" x14ac:dyDescent="0.2">
      <c r="B3" s="53" t="s">
        <v>102</v>
      </c>
      <c r="C3" s="52" t="s">
        <v>99</v>
      </c>
      <c r="D3" s="270" t="s">
        <v>0</v>
      </c>
      <c r="E3" s="270"/>
      <c r="F3" s="271"/>
      <c r="H3" s="186" t="s">
        <v>65</v>
      </c>
      <c r="I3" s="219" t="s">
        <v>98</v>
      </c>
      <c r="J3" s="219"/>
      <c r="K3" s="220"/>
      <c r="L3" s="221" t="s">
        <v>97</v>
      </c>
      <c r="M3" s="222"/>
      <c r="N3" s="220" t="s">
        <v>62</v>
      </c>
      <c r="O3" s="215"/>
      <c r="P3" s="215" t="s">
        <v>61</v>
      </c>
      <c r="Q3" s="215"/>
      <c r="R3" s="215" t="s">
        <v>60</v>
      </c>
      <c r="S3" s="215"/>
      <c r="T3" s="215" t="s">
        <v>59</v>
      </c>
      <c r="U3" s="215"/>
      <c r="V3" s="215" t="s">
        <v>58</v>
      </c>
      <c r="W3" s="215"/>
      <c r="X3" s="215" t="s">
        <v>57</v>
      </c>
      <c r="Y3" s="215"/>
      <c r="Z3" s="215" t="s">
        <v>56</v>
      </c>
      <c r="AA3" s="215"/>
      <c r="AB3" s="215" t="s">
        <v>55</v>
      </c>
      <c r="AC3" s="215"/>
      <c r="AD3" s="215" t="s">
        <v>54</v>
      </c>
      <c r="AE3" s="215"/>
      <c r="AF3" s="215" t="s">
        <v>53</v>
      </c>
      <c r="AG3" s="215"/>
      <c r="AH3" s="215" t="s">
        <v>52</v>
      </c>
      <c r="AI3" s="215"/>
      <c r="AJ3" s="215" t="s">
        <v>51</v>
      </c>
      <c r="AK3" s="215"/>
      <c r="AL3" s="215" t="s">
        <v>31</v>
      </c>
      <c r="AM3" s="216"/>
      <c r="AN3" s="24"/>
      <c r="AO3" s="24"/>
      <c r="AP3" s="24"/>
      <c r="AQ3" s="24"/>
    </row>
    <row r="4" spans="2:43" ht="14.1" customHeight="1" x14ac:dyDescent="0.15">
      <c r="B4" s="272" t="s">
        <v>96</v>
      </c>
      <c r="C4" s="273"/>
      <c r="D4" s="274" t="s">
        <v>95</v>
      </c>
      <c r="E4" s="274"/>
      <c r="F4" s="275"/>
      <c r="H4" s="187"/>
      <c r="I4" s="217" t="s">
        <v>94</v>
      </c>
      <c r="J4" s="217"/>
      <c r="K4" s="218"/>
      <c r="L4" s="51">
        <f>C4</f>
        <v>0</v>
      </c>
      <c r="M4" s="42" t="s">
        <v>87</v>
      </c>
      <c r="N4" s="205">
        <f>AL4/12</f>
        <v>0</v>
      </c>
      <c r="O4" s="206"/>
      <c r="P4" s="205">
        <f>AL4/12</f>
        <v>0</v>
      </c>
      <c r="Q4" s="206"/>
      <c r="R4" s="205">
        <f>AL4/12</f>
        <v>0</v>
      </c>
      <c r="S4" s="206"/>
      <c r="T4" s="205">
        <f>AL4/12</f>
        <v>0</v>
      </c>
      <c r="U4" s="206"/>
      <c r="V4" s="205">
        <f>AL4/12</f>
        <v>0</v>
      </c>
      <c r="W4" s="206"/>
      <c r="X4" s="205">
        <f>AL4/12</f>
        <v>0</v>
      </c>
      <c r="Y4" s="206"/>
      <c r="Z4" s="205">
        <f>AL4/12</f>
        <v>0</v>
      </c>
      <c r="AA4" s="206"/>
      <c r="AB4" s="205">
        <f>AL4/12</f>
        <v>0</v>
      </c>
      <c r="AC4" s="206"/>
      <c r="AD4" s="205">
        <f>AL4/12</f>
        <v>0</v>
      </c>
      <c r="AE4" s="206"/>
      <c r="AF4" s="205">
        <f>AL4/12</f>
        <v>0</v>
      </c>
      <c r="AG4" s="206"/>
      <c r="AH4" s="205">
        <f>AL4/12</f>
        <v>0</v>
      </c>
      <c r="AI4" s="206"/>
      <c r="AJ4" s="205">
        <f>AL4/12</f>
        <v>0</v>
      </c>
      <c r="AK4" s="206"/>
      <c r="AL4" s="209">
        <f>L4*66.7</f>
        <v>0</v>
      </c>
      <c r="AM4" s="210"/>
      <c r="AN4" s="24"/>
      <c r="AO4" s="24"/>
      <c r="AP4" s="24"/>
      <c r="AQ4" s="24"/>
    </row>
    <row r="5" spans="2:43" ht="14.1" customHeight="1" x14ac:dyDescent="0.15">
      <c r="B5" s="276" t="s">
        <v>93</v>
      </c>
      <c r="C5" s="50">
        <f>ROUNDUP(C4*0.15*5/12,0)</f>
        <v>0</v>
      </c>
      <c r="D5" s="223" t="s">
        <v>92</v>
      </c>
      <c r="E5" s="223"/>
      <c r="F5" s="224"/>
      <c r="H5" s="187"/>
      <c r="I5" s="211"/>
      <c r="J5" s="195"/>
      <c r="K5" s="212"/>
      <c r="L5" s="49"/>
      <c r="M5" s="48"/>
      <c r="N5" s="213"/>
      <c r="O5" s="214"/>
      <c r="P5" s="205"/>
      <c r="Q5" s="206"/>
      <c r="R5" s="205"/>
      <c r="S5" s="206"/>
      <c r="T5" s="205"/>
      <c r="U5" s="206"/>
      <c r="V5" s="205"/>
      <c r="W5" s="206"/>
      <c r="X5" s="205"/>
      <c r="Y5" s="206"/>
      <c r="Z5" s="205"/>
      <c r="AA5" s="206"/>
      <c r="AB5" s="205"/>
      <c r="AC5" s="206"/>
      <c r="AD5" s="205"/>
      <c r="AE5" s="206"/>
      <c r="AF5" s="205"/>
      <c r="AG5" s="206"/>
      <c r="AH5" s="205"/>
      <c r="AI5" s="206"/>
      <c r="AJ5" s="205"/>
      <c r="AK5" s="206"/>
      <c r="AL5" s="209"/>
      <c r="AM5" s="210"/>
      <c r="AN5" s="24"/>
      <c r="AO5" s="24"/>
      <c r="AP5" s="24"/>
      <c r="AQ5" s="24"/>
    </row>
    <row r="6" spans="2:43" ht="14.1" customHeight="1" thickBot="1" x14ac:dyDescent="0.2">
      <c r="B6" s="277" t="s">
        <v>91</v>
      </c>
      <c r="C6" s="18">
        <f>ROUNDUP(C4*0.92*8/12,0)</f>
        <v>0</v>
      </c>
      <c r="D6" s="278" t="s">
        <v>90</v>
      </c>
      <c r="E6" s="278"/>
      <c r="F6" s="279"/>
      <c r="H6" s="187"/>
      <c r="I6" s="211"/>
      <c r="J6" s="195"/>
      <c r="K6" s="212"/>
      <c r="L6" s="49"/>
      <c r="M6" s="48"/>
      <c r="N6" s="213"/>
      <c r="O6" s="214"/>
      <c r="P6" s="205"/>
      <c r="Q6" s="206"/>
      <c r="R6" s="205"/>
      <c r="S6" s="206"/>
      <c r="T6" s="205"/>
      <c r="U6" s="206"/>
      <c r="V6" s="205"/>
      <c r="W6" s="206"/>
      <c r="X6" s="205"/>
      <c r="Y6" s="206"/>
      <c r="Z6" s="205"/>
      <c r="AA6" s="206"/>
      <c r="AB6" s="205"/>
      <c r="AC6" s="206"/>
      <c r="AD6" s="205"/>
      <c r="AE6" s="206"/>
      <c r="AF6" s="205"/>
      <c r="AG6" s="206"/>
      <c r="AH6" s="205"/>
      <c r="AI6" s="206"/>
      <c r="AJ6" s="205"/>
      <c r="AK6" s="206"/>
      <c r="AL6" s="209"/>
      <c r="AM6" s="210"/>
      <c r="AN6" s="24"/>
      <c r="AO6" s="24"/>
      <c r="AP6" s="24"/>
      <c r="AQ6" s="24"/>
    </row>
    <row r="7" spans="2:43" ht="14.1" customHeight="1" thickTop="1" thickBot="1" x14ac:dyDescent="0.2">
      <c r="B7" s="280" t="s">
        <v>89</v>
      </c>
      <c r="C7" s="11">
        <f>ROUNDDOWN(C4*0.92,0)</f>
        <v>0</v>
      </c>
      <c r="D7" s="281" t="s">
        <v>88</v>
      </c>
      <c r="E7" s="282"/>
      <c r="F7" s="283"/>
      <c r="H7" s="187"/>
      <c r="I7" s="149" t="s">
        <v>31</v>
      </c>
      <c r="J7" s="149"/>
      <c r="K7" s="150"/>
      <c r="L7" s="47">
        <f>SUM(L4:L6)</f>
        <v>0</v>
      </c>
      <c r="M7" s="122" t="s">
        <v>87</v>
      </c>
      <c r="N7" s="203">
        <f>SUM(N4:O6)</f>
        <v>0</v>
      </c>
      <c r="O7" s="204"/>
      <c r="P7" s="203">
        <f>SUM(P4:Q6)</f>
        <v>0</v>
      </c>
      <c r="Q7" s="204"/>
      <c r="R7" s="203">
        <f>SUM(R4:S6)</f>
        <v>0</v>
      </c>
      <c r="S7" s="204"/>
      <c r="T7" s="203">
        <f>SUM(T4:U6)</f>
        <v>0</v>
      </c>
      <c r="U7" s="204"/>
      <c r="V7" s="203">
        <f>SUM(V4:W6)</f>
        <v>0</v>
      </c>
      <c r="W7" s="204"/>
      <c r="X7" s="203">
        <f>SUM(X4:Y6)</f>
        <v>0</v>
      </c>
      <c r="Y7" s="204"/>
      <c r="Z7" s="203">
        <f>SUM(Z4:AA6)</f>
        <v>0</v>
      </c>
      <c r="AA7" s="204"/>
      <c r="AB7" s="203">
        <f>SUM(AB4:AC6)</f>
        <v>0</v>
      </c>
      <c r="AC7" s="204"/>
      <c r="AD7" s="203">
        <f>SUM(AD4:AE6)</f>
        <v>0</v>
      </c>
      <c r="AE7" s="204"/>
      <c r="AF7" s="203">
        <f>SUM(AF4:AG6)</f>
        <v>0</v>
      </c>
      <c r="AG7" s="204"/>
      <c r="AH7" s="203">
        <f>SUM(AH4:AI6)</f>
        <v>0</v>
      </c>
      <c r="AI7" s="204"/>
      <c r="AJ7" s="203">
        <f>SUM(AJ4:AK6)</f>
        <v>0</v>
      </c>
      <c r="AK7" s="204"/>
      <c r="AL7" s="46" t="s">
        <v>86</v>
      </c>
      <c r="AM7" s="45">
        <f>SUM(AL4:AM6)</f>
        <v>0</v>
      </c>
      <c r="AN7" s="24"/>
      <c r="AO7" s="24"/>
      <c r="AP7" s="24"/>
      <c r="AQ7" s="24"/>
    </row>
    <row r="8" spans="2:43" ht="14.1" customHeight="1" thickTop="1" thickBot="1" x14ac:dyDescent="0.2">
      <c r="B8" s="284" t="s">
        <v>85</v>
      </c>
      <c r="C8" s="44">
        <f>ROUNDUP(C7*0.98-C4*0.15,0)</f>
        <v>0</v>
      </c>
      <c r="D8" s="285" t="s">
        <v>84</v>
      </c>
      <c r="E8" s="286"/>
      <c r="F8" s="287"/>
      <c r="H8" s="187"/>
      <c r="I8" s="219" t="s">
        <v>83</v>
      </c>
      <c r="J8" s="219"/>
      <c r="K8" s="220"/>
      <c r="L8" s="43"/>
      <c r="M8" s="42"/>
      <c r="N8" s="201">
        <f>N23</f>
        <v>0</v>
      </c>
      <c r="O8" s="202"/>
      <c r="P8" s="201">
        <f>P23</f>
        <v>0</v>
      </c>
      <c r="Q8" s="202"/>
      <c r="R8" s="201">
        <f>R23</f>
        <v>0</v>
      </c>
      <c r="S8" s="202"/>
      <c r="T8" s="201">
        <f>T23</f>
        <v>0</v>
      </c>
      <c r="U8" s="202"/>
      <c r="V8" s="201">
        <f>V23</f>
        <v>0</v>
      </c>
      <c r="W8" s="202"/>
      <c r="X8" s="201">
        <f>X23</f>
        <v>0</v>
      </c>
      <c r="Y8" s="202"/>
      <c r="Z8" s="201">
        <f>Z23</f>
        <v>0</v>
      </c>
      <c r="AA8" s="202"/>
      <c r="AB8" s="201">
        <f>AB23</f>
        <v>0</v>
      </c>
      <c r="AC8" s="202"/>
      <c r="AD8" s="201">
        <f>AD23</f>
        <v>0</v>
      </c>
      <c r="AE8" s="202"/>
      <c r="AF8" s="201">
        <f>AF23</f>
        <v>0</v>
      </c>
      <c r="AG8" s="202"/>
      <c r="AH8" s="201">
        <f>AH23</f>
        <v>0</v>
      </c>
      <c r="AI8" s="202"/>
      <c r="AJ8" s="201">
        <f>AJ23</f>
        <v>0</v>
      </c>
      <c r="AK8" s="202"/>
      <c r="AL8" s="41" t="s">
        <v>82</v>
      </c>
      <c r="AM8" s="40">
        <f>SUM(N8:AK8)</f>
        <v>0</v>
      </c>
      <c r="AN8" s="24"/>
      <c r="AO8" s="24"/>
      <c r="AP8" s="24"/>
      <c r="AQ8" s="24"/>
    </row>
    <row r="9" spans="2:43" ht="14.1" customHeight="1" thickBot="1" x14ac:dyDescent="0.2">
      <c r="B9" s="39" t="s">
        <v>81</v>
      </c>
      <c r="C9" s="38">
        <f>SUM(C4+C5+C6)</f>
        <v>0</v>
      </c>
      <c r="H9" s="188"/>
      <c r="I9" s="207" t="s">
        <v>80</v>
      </c>
      <c r="J9" s="207"/>
      <c r="K9" s="208"/>
      <c r="L9" s="37"/>
      <c r="M9" s="36"/>
      <c r="N9" s="199">
        <f>N28</f>
        <v>0</v>
      </c>
      <c r="O9" s="200"/>
      <c r="P9" s="199">
        <f>P28</f>
        <v>0</v>
      </c>
      <c r="Q9" s="200"/>
      <c r="R9" s="199">
        <f>R28</f>
        <v>0</v>
      </c>
      <c r="S9" s="200"/>
      <c r="T9" s="199">
        <f>T28</f>
        <v>0</v>
      </c>
      <c r="U9" s="200"/>
      <c r="V9" s="199">
        <f>V28</f>
        <v>0</v>
      </c>
      <c r="W9" s="200"/>
      <c r="X9" s="199">
        <f>X28</f>
        <v>0</v>
      </c>
      <c r="Y9" s="200"/>
      <c r="Z9" s="199">
        <f>Z28</f>
        <v>0</v>
      </c>
      <c r="AA9" s="200"/>
      <c r="AB9" s="199">
        <f>AB28</f>
        <v>0</v>
      </c>
      <c r="AC9" s="200"/>
      <c r="AD9" s="199">
        <f>AD28</f>
        <v>0</v>
      </c>
      <c r="AE9" s="200"/>
      <c r="AF9" s="199">
        <f>AF28</f>
        <v>0</v>
      </c>
      <c r="AG9" s="200"/>
      <c r="AH9" s="199">
        <f>AH28</f>
        <v>0</v>
      </c>
      <c r="AI9" s="200"/>
      <c r="AJ9" s="199">
        <f>AJ28</f>
        <v>0</v>
      </c>
      <c r="AK9" s="200"/>
      <c r="AL9" s="35" t="s">
        <v>79</v>
      </c>
      <c r="AM9" s="34">
        <f>SUM(N9:AK9)</f>
        <v>0</v>
      </c>
      <c r="AN9" s="24"/>
      <c r="AO9" s="24"/>
      <c r="AP9" s="24"/>
      <c r="AQ9" s="24"/>
    </row>
    <row r="10" spans="2:43" ht="14.1" customHeight="1" thickBot="1" x14ac:dyDescent="0.2">
      <c r="F10" s="288" t="s">
        <v>78</v>
      </c>
      <c r="H10" s="28"/>
      <c r="I10" s="198"/>
      <c r="J10" s="198"/>
      <c r="K10" s="198"/>
      <c r="L10" s="31"/>
      <c r="M10" s="121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7"/>
      <c r="AM10" s="197"/>
      <c r="AN10" s="24"/>
      <c r="AO10" s="24"/>
      <c r="AP10" s="24"/>
      <c r="AQ10" s="24"/>
    </row>
    <row r="11" spans="2:43" ht="14.1" customHeight="1" thickBot="1" x14ac:dyDescent="0.2">
      <c r="B11" s="33" t="s">
        <v>77</v>
      </c>
      <c r="C11" s="32" t="s">
        <v>47</v>
      </c>
      <c r="D11" s="32" t="s">
        <v>46</v>
      </c>
      <c r="E11" s="32" t="s">
        <v>45</v>
      </c>
      <c r="F11" s="19" t="s">
        <v>0</v>
      </c>
      <c r="H11" s="28"/>
      <c r="I11" s="198"/>
      <c r="J11" s="198"/>
      <c r="K11" s="198"/>
      <c r="L11" s="31"/>
      <c r="M11" s="121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6" t="s">
        <v>76</v>
      </c>
      <c r="AI11" s="196"/>
      <c r="AJ11" s="196"/>
      <c r="AK11" s="196"/>
      <c r="AL11" s="196"/>
      <c r="AM11" s="196"/>
      <c r="AN11" s="24"/>
      <c r="AO11" s="24"/>
      <c r="AP11" s="24"/>
      <c r="AQ11" s="24"/>
    </row>
    <row r="12" spans="2:43" ht="14.1" customHeight="1" x14ac:dyDescent="0.15">
      <c r="B12" s="272" t="s">
        <v>75</v>
      </c>
      <c r="C12" s="273">
        <f>E12*D12*1.05</f>
        <v>0</v>
      </c>
      <c r="D12" s="289"/>
      <c r="E12" s="290">
        <f>C8</f>
        <v>0</v>
      </c>
      <c r="F12" s="291"/>
      <c r="H12" s="28"/>
      <c r="I12" s="192"/>
      <c r="J12" s="192"/>
      <c r="K12" s="192"/>
      <c r="L12" s="31"/>
      <c r="M12" s="121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94" t="s">
        <v>73</v>
      </c>
      <c r="AI12" s="195"/>
      <c r="AJ12" s="195"/>
      <c r="AK12" s="195"/>
      <c r="AL12" s="195"/>
      <c r="AM12" s="30">
        <f>AM7-AM8-AM9</f>
        <v>0</v>
      </c>
      <c r="AN12" s="24"/>
      <c r="AO12" s="24"/>
      <c r="AP12" s="24"/>
      <c r="AQ12" s="24"/>
    </row>
    <row r="13" spans="2:43" ht="14.1" customHeight="1" x14ac:dyDescent="0.15">
      <c r="B13" s="292" t="s">
        <v>72</v>
      </c>
      <c r="C13" s="29">
        <f>SUM(C14:C17)</f>
        <v>0</v>
      </c>
      <c r="D13" s="29"/>
      <c r="E13" s="29"/>
      <c r="F13" s="293"/>
      <c r="H13" s="28"/>
      <c r="I13" s="192"/>
      <c r="J13" s="192"/>
      <c r="K13" s="192"/>
      <c r="L13" s="27"/>
      <c r="M13" s="121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26"/>
      <c r="AM13" s="26"/>
      <c r="AN13" s="24"/>
      <c r="AO13" s="24"/>
      <c r="AP13" s="24"/>
      <c r="AQ13" s="24"/>
    </row>
    <row r="14" spans="2:43" ht="14.1" customHeight="1" x14ac:dyDescent="0.15">
      <c r="B14" s="294" t="s">
        <v>71</v>
      </c>
      <c r="C14" s="11"/>
      <c r="D14" s="11"/>
      <c r="E14" s="11"/>
      <c r="F14" s="295"/>
      <c r="H14" s="28"/>
      <c r="I14" s="192"/>
      <c r="J14" s="192"/>
      <c r="K14" s="192"/>
      <c r="L14" s="27"/>
      <c r="M14" s="121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26"/>
      <c r="AM14" s="26"/>
      <c r="AN14" s="24"/>
      <c r="AO14" s="24"/>
      <c r="AP14" s="24"/>
      <c r="AQ14" s="24"/>
    </row>
    <row r="15" spans="2:43" ht="14.1" customHeight="1" x14ac:dyDescent="0.15">
      <c r="B15" s="294" t="s">
        <v>70</v>
      </c>
      <c r="C15" s="11"/>
      <c r="D15" s="11"/>
      <c r="E15" s="11">
        <f>C7</f>
        <v>0</v>
      </c>
      <c r="F15" s="295"/>
      <c r="H15" s="28"/>
      <c r="I15" s="121"/>
      <c r="J15" s="121"/>
      <c r="K15" s="121"/>
      <c r="L15" s="27"/>
      <c r="M15" s="121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N15" s="24"/>
      <c r="AO15" s="24"/>
      <c r="AP15" s="24"/>
      <c r="AQ15" s="24"/>
    </row>
    <row r="16" spans="2:43" ht="14.1" customHeight="1" x14ac:dyDescent="0.15">
      <c r="B16" s="294" t="s">
        <v>69</v>
      </c>
      <c r="C16" s="11"/>
      <c r="D16" s="11"/>
      <c r="E16" s="11">
        <f>C4*0.02</f>
        <v>0</v>
      </c>
      <c r="F16" s="295"/>
      <c r="H16" s="184" t="s">
        <v>68</v>
      </c>
      <c r="I16" s="184"/>
      <c r="J16" s="184"/>
      <c r="K16" s="184"/>
      <c r="L16" s="184"/>
      <c r="M16" s="184"/>
      <c r="AN16" s="24"/>
      <c r="AO16" s="24"/>
      <c r="AP16" s="24"/>
      <c r="AQ16" s="24"/>
    </row>
    <row r="17" spans="1:43" ht="14.1" customHeight="1" thickBot="1" x14ac:dyDescent="0.2">
      <c r="B17" s="296" t="s">
        <v>67</v>
      </c>
      <c r="C17" s="25"/>
      <c r="D17" s="25"/>
      <c r="E17" s="25"/>
      <c r="F17" s="297"/>
      <c r="H17" s="185"/>
      <c r="I17" s="185"/>
      <c r="J17" s="185"/>
      <c r="K17" s="185"/>
      <c r="L17" s="185"/>
      <c r="M17" s="185"/>
      <c r="N17" s="298"/>
      <c r="O17" s="298"/>
      <c r="P17" s="298"/>
      <c r="Q17" s="298"/>
      <c r="AN17" s="24"/>
      <c r="AO17" s="24"/>
      <c r="AP17" s="24"/>
      <c r="AQ17" s="24"/>
    </row>
    <row r="18" spans="1:43" ht="14.1" customHeight="1" thickTop="1" thickBot="1" x14ac:dyDescent="0.2">
      <c r="B18" s="23" t="s">
        <v>66</v>
      </c>
      <c r="C18" s="142">
        <f>SUM(C12:C13)</f>
        <v>0</v>
      </c>
      <c r="D18" s="143"/>
      <c r="E18" s="22"/>
      <c r="F18" s="21"/>
      <c r="H18" s="186" t="s">
        <v>65</v>
      </c>
      <c r="I18" s="149" t="s">
        <v>64</v>
      </c>
      <c r="J18" s="149"/>
      <c r="K18" s="150"/>
      <c r="L18" s="189" t="s">
        <v>63</v>
      </c>
      <c r="M18" s="190"/>
      <c r="N18" s="140" t="s">
        <v>62</v>
      </c>
      <c r="O18" s="191"/>
      <c r="P18" s="141" t="s">
        <v>61</v>
      </c>
      <c r="Q18" s="141"/>
      <c r="R18" s="141" t="s">
        <v>60</v>
      </c>
      <c r="S18" s="141"/>
      <c r="T18" s="141" t="s">
        <v>59</v>
      </c>
      <c r="U18" s="141"/>
      <c r="V18" s="141" t="s">
        <v>58</v>
      </c>
      <c r="W18" s="141"/>
      <c r="X18" s="141" t="s">
        <v>57</v>
      </c>
      <c r="Y18" s="141"/>
      <c r="Z18" s="141" t="s">
        <v>56</v>
      </c>
      <c r="AA18" s="141"/>
      <c r="AB18" s="141" t="s">
        <v>55</v>
      </c>
      <c r="AC18" s="141"/>
      <c r="AD18" s="141" t="s">
        <v>54</v>
      </c>
      <c r="AE18" s="141"/>
      <c r="AF18" s="141" t="s">
        <v>53</v>
      </c>
      <c r="AG18" s="141"/>
      <c r="AH18" s="141" t="s">
        <v>52</v>
      </c>
      <c r="AI18" s="141"/>
      <c r="AJ18" s="141" t="s">
        <v>51</v>
      </c>
      <c r="AK18" s="155"/>
      <c r="AL18" s="174" t="s">
        <v>50</v>
      </c>
      <c r="AM18" s="179"/>
      <c r="AN18" s="24"/>
      <c r="AO18" s="24"/>
      <c r="AP18" s="24"/>
      <c r="AQ18" s="24"/>
    </row>
    <row r="19" spans="1:43" ht="14.1" customHeight="1" thickBot="1" x14ac:dyDescent="0.2">
      <c r="H19" s="187"/>
      <c r="I19" s="170" t="s">
        <v>49</v>
      </c>
      <c r="J19" s="299"/>
      <c r="K19" s="300"/>
      <c r="L19" s="225">
        <f>AL19/8</f>
        <v>0</v>
      </c>
      <c r="M19" s="182"/>
      <c r="N19" s="164">
        <f>AL19/12</f>
        <v>0</v>
      </c>
      <c r="O19" s="165"/>
      <c r="P19" s="164">
        <f>AL19/12</f>
        <v>0</v>
      </c>
      <c r="Q19" s="165"/>
      <c r="R19" s="164">
        <f>AL19/12</f>
        <v>0</v>
      </c>
      <c r="S19" s="165"/>
      <c r="T19" s="164">
        <f>AL19/12</f>
        <v>0</v>
      </c>
      <c r="U19" s="165"/>
      <c r="V19" s="164">
        <f>AL19/12</f>
        <v>0</v>
      </c>
      <c r="W19" s="165"/>
      <c r="X19" s="164">
        <f>AL19/12</f>
        <v>0</v>
      </c>
      <c r="Y19" s="165"/>
      <c r="Z19" s="164">
        <f>AL19/12</f>
        <v>0</v>
      </c>
      <c r="AA19" s="165"/>
      <c r="AB19" s="164">
        <f>AL19/12</f>
        <v>0</v>
      </c>
      <c r="AC19" s="165"/>
      <c r="AD19" s="164">
        <f>AL19/12</f>
        <v>0</v>
      </c>
      <c r="AE19" s="165"/>
      <c r="AF19" s="164">
        <f>AL19/12</f>
        <v>0</v>
      </c>
      <c r="AG19" s="165"/>
      <c r="AH19" s="164">
        <f>AL19/12</f>
        <v>0</v>
      </c>
      <c r="AI19" s="165"/>
      <c r="AJ19" s="164">
        <f>AL19/12</f>
        <v>0</v>
      </c>
      <c r="AK19" s="166"/>
      <c r="AL19" s="301"/>
      <c r="AM19" s="302"/>
      <c r="AN19" s="24"/>
      <c r="AO19" s="24"/>
      <c r="AP19" s="24"/>
      <c r="AQ19" s="24"/>
    </row>
    <row r="20" spans="1:43" ht="14.1" customHeight="1" thickBot="1" x14ac:dyDescent="0.2">
      <c r="A20" s="130" t="s">
        <v>48</v>
      </c>
      <c r="B20" s="136"/>
      <c r="C20" s="124" t="s">
        <v>47</v>
      </c>
      <c r="D20" s="20" t="s">
        <v>46</v>
      </c>
      <c r="E20" s="20" t="s">
        <v>45</v>
      </c>
      <c r="F20" s="19" t="s">
        <v>0</v>
      </c>
      <c r="H20" s="187"/>
      <c r="I20" s="170"/>
      <c r="J20" s="194"/>
      <c r="K20" s="212"/>
      <c r="L20" s="177">
        <f>AL20/8</f>
        <v>0</v>
      </c>
      <c r="M20" s="178"/>
      <c r="N20" s="158">
        <f>AL20/12</f>
        <v>0</v>
      </c>
      <c r="O20" s="160"/>
      <c r="P20" s="158">
        <f>AL20/12</f>
        <v>0</v>
      </c>
      <c r="Q20" s="160"/>
      <c r="R20" s="158">
        <f>AL20/12</f>
        <v>0</v>
      </c>
      <c r="S20" s="160"/>
      <c r="T20" s="158">
        <f>AL20/12</f>
        <v>0</v>
      </c>
      <c r="U20" s="160"/>
      <c r="V20" s="158">
        <f>AL20/12</f>
        <v>0</v>
      </c>
      <c r="W20" s="160"/>
      <c r="X20" s="158">
        <f>AL20/12</f>
        <v>0</v>
      </c>
      <c r="Y20" s="160"/>
      <c r="Z20" s="158">
        <f>AL20/12</f>
        <v>0</v>
      </c>
      <c r="AA20" s="160"/>
      <c r="AB20" s="158">
        <f>AL20/12</f>
        <v>0</v>
      </c>
      <c r="AC20" s="160"/>
      <c r="AD20" s="158">
        <f>AL20/12</f>
        <v>0</v>
      </c>
      <c r="AE20" s="160"/>
      <c r="AF20" s="158">
        <f>AL20/12</f>
        <v>0</v>
      </c>
      <c r="AG20" s="160"/>
      <c r="AH20" s="158">
        <f>AL20/12</f>
        <v>0</v>
      </c>
      <c r="AI20" s="160"/>
      <c r="AJ20" s="158">
        <f>AL20/12</f>
        <v>0</v>
      </c>
      <c r="AK20" s="159"/>
      <c r="AL20" s="303"/>
      <c r="AM20" s="304"/>
      <c r="AN20" s="24"/>
      <c r="AO20" s="24"/>
      <c r="AP20" s="24"/>
      <c r="AQ20" s="24"/>
    </row>
    <row r="21" spans="1:43" ht="14.1" customHeight="1" x14ac:dyDescent="0.15">
      <c r="A21" s="305" t="s">
        <v>44</v>
      </c>
      <c r="B21" s="276" t="s">
        <v>43</v>
      </c>
      <c r="C21" s="15">
        <f>D21*E21</f>
        <v>0</v>
      </c>
      <c r="D21" s="8"/>
      <c r="E21" s="15">
        <f>C4</f>
        <v>0</v>
      </c>
      <c r="F21" s="306"/>
      <c r="H21" s="187"/>
      <c r="I21" s="170"/>
      <c r="J21" s="194"/>
      <c r="K21" s="212"/>
      <c r="L21" s="177">
        <f>AL21/8</f>
        <v>0</v>
      </c>
      <c r="M21" s="178"/>
      <c r="N21" s="158">
        <f>AL21/12</f>
        <v>0</v>
      </c>
      <c r="O21" s="160"/>
      <c r="P21" s="158">
        <f>AL21/12</f>
        <v>0</v>
      </c>
      <c r="Q21" s="160"/>
      <c r="R21" s="158">
        <f>AL21/12</f>
        <v>0</v>
      </c>
      <c r="S21" s="160"/>
      <c r="T21" s="158">
        <f>AL21/12</f>
        <v>0</v>
      </c>
      <c r="U21" s="160"/>
      <c r="V21" s="158">
        <f>AL21/12</f>
        <v>0</v>
      </c>
      <c r="W21" s="160"/>
      <c r="X21" s="158">
        <f>AL21/12</f>
        <v>0</v>
      </c>
      <c r="Y21" s="160"/>
      <c r="Z21" s="158">
        <f>AL21/12</f>
        <v>0</v>
      </c>
      <c r="AA21" s="160"/>
      <c r="AB21" s="158">
        <f>AL21/12</f>
        <v>0</v>
      </c>
      <c r="AC21" s="160"/>
      <c r="AD21" s="158">
        <f>AL21/12</f>
        <v>0</v>
      </c>
      <c r="AE21" s="160"/>
      <c r="AF21" s="158">
        <f>AL21/12</f>
        <v>0</v>
      </c>
      <c r="AG21" s="160"/>
      <c r="AH21" s="158">
        <f>AL21/12</f>
        <v>0</v>
      </c>
      <c r="AI21" s="160"/>
      <c r="AJ21" s="158">
        <f>AL21/12</f>
        <v>0</v>
      </c>
      <c r="AK21" s="159"/>
      <c r="AL21" s="303"/>
      <c r="AM21" s="304"/>
      <c r="AN21" s="24"/>
      <c r="AO21" s="24"/>
      <c r="AP21" s="24"/>
      <c r="AQ21" s="24"/>
    </row>
    <row r="22" spans="1:43" ht="14.1" customHeight="1" thickBot="1" x14ac:dyDescent="0.2">
      <c r="A22" s="307"/>
      <c r="B22" s="308" t="s">
        <v>42</v>
      </c>
      <c r="C22" s="18">
        <f>SUM(C23:C24)</f>
        <v>0</v>
      </c>
      <c r="D22" s="7"/>
      <c r="E22" s="17"/>
      <c r="F22" s="309"/>
      <c r="H22" s="187"/>
      <c r="I22" s="170"/>
      <c r="J22" s="310"/>
      <c r="K22" s="311"/>
      <c r="L22" s="177">
        <f>AL22/8</f>
        <v>0</v>
      </c>
      <c r="M22" s="178"/>
      <c r="N22" s="144">
        <f>AL22/12</f>
        <v>0</v>
      </c>
      <c r="O22" s="145"/>
      <c r="P22" s="144">
        <f>AL22/12</f>
        <v>0</v>
      </c>
      <c r="Q22" s="145"/>
      <c r="R22" s="144">
        <f>AL22/12</f>
        <v>0</v>
      </c>
      <c r="S22" s="145"/>
      <c r="T22" s="144">
        <f>AL22/12</f>
        <v>0</v>
      </c>
      <c r="U22" s="145"/>
      <c r="V22" s="144">
        <f>AL22/12</f>
        <v>0</v>
      </c>
      <c r="W22" s="145"/>
      <c r="X22" s="144">
        <f>AL22/12</f>
        <v>0</v>
      </c>
      <c r="Y22" s="145"/>
      <c r="Z22" s="144">
        <f>AL22/12</f>
        <v>0</v>
      </c>
      <c r="AA22" s="145"/>
      <c r="AB22" s="144">
        <f>AL22/12</f>
        <v>0</v>
      </c>
      <c r="AC22" s="145"/>
      <c r="AD22" s="144">
        <f>AL22/12</f>
        <v>0</v>
      </c>
      <c r="AE22" s="145"/>
      <c r="AF22" s="144">
        <f>AL22/12</f>
        <v>0</v>
      </c>
      <c r="AG22" s="145"/>
      <c r="AH22" s="144">
        <f>AL22/12</f>
        <v>0</v>
      </c>
      <c r="AI22" s="145"/>
      <c r="AJ22" s="144">
        <f>AL22/12</f>
        <v>0</v>
      </c>
      <c r="AK22" s="146"/>
      <c r="AL22" s="312"/>
      <c r="AM22" s="313"/>
      <c r="AN22" s="24"/>
      <c r="AO22" s="24"/>
      <c r="AP22" s="24"/>
      <c r="AQ22" s="24"/>
    </row>
    <row r="23" spans="1:43" ht="14.1" customHeight="1" thickTop="1" thickBot="1" x14ac:dyDescent="0.2">
      <c r="A23" s="307"/>
      <c r="B23" s="280" t="s">
        <v>41</v>
      </c>
      <c r="C23" s="11">
        <f>D23*E23</f>
        <v>0</v>
      </c>
      <c r="D23" s="11"/>
      <c r="E23" s="11">
        <f>C4</f>
        <v>0</v>
      </c>
      <c r="F23" s="314"/>
      <c r="H23" s="187"/>
      <c r="I23" s="180"/>
      <c r="J23" s="174" t="s">
        <v>33</v>
      </c>
      <c r="K23" s="175"/>
      <c r="L23" s="176">
        <f>SUM(L19:M22)</f>
        <v>0</v>
      </c>
      <c r="M23" s="137"/>
      <c r="N23" s="163">
        <f>SUM(N19:O22)</f>
        <v>0</v>
      </c>
      <c r="O23" s="141"/>
      <c r="P23" s="141">
        <f>SUM(P19:Q22)</f>
        <v>0</v>
      </c>
      <c r="Q23" s="141"/>
      <c r="R23" s="141">
        <f>SUM(R19:S22)</f>
        <v>0</v>
      </c>
      <c r="S23" s="141"/>
      <c r="T23" s="141">
        <f>SUM(T19:U22)</f>
        <v>0</v>
      </c>
      <c r="U23" s="141"/>
      <c r="V23" s="141">
        <f>SUM(V19:W22)</f>
        <v>0</v>
      </c>
      <c r="W23" s="141"/>
      <c r="X23" s="141">
        <f>SUM(X19:Y22)</f>
        <v>0</v>
      </c>
      <c r="Y23" s="141"/>
      <c r="Z23" s="141">
        <f>SUM(Z19:AA22)</f>
        <v>0</v>
      </c>
      <c r="AA23" s="141"/>
      <c r="AB23" s="141">
        <f>SUM(AB19:AC22)</f>
        <v>0</v>
      </c>
      <c r="AC23" s="141"/>
      <c r="AD23" s="141">
        <f>SUM(AD19:AE22)</f>
        <v>0</v>
      </c>
      <c r="AE23" s="141"/>
      <c r="AF23" s="141">
        <f>SUM(AF19:AG22)</f>
        <v>0</v>
      </c>
      <c r="AG23" s="141"/>
      <c r="AH23" s="141">
        <f>SUM(AH19:AI22)</f>
        <v>0</v>
      </c>
      <c r="AI23" s="141"/>
      <c r="AJ23" s="141">
        <f>SUM(AJ19:AK22)</f>
        <v>0</v>
      </c>
      <c r="AK23" s="155"/>
      <c r="AL23" s="167">
        <f>SUM(AL19:AM22)</f>
        <v>0</v>
      </c>
      <c r="AM23" s="168"/>
      <c r="AN23" s="24"/>
      <c r="AO23" s="24"/>
      <c r="AP23" s="24"/>
      <c r="AQ23" s="24"/>
    </row>
    <row r="24" spans="1:43" ht="14.1" customHeight="1" thickTop="1" x14ac:dyDescent="0.15">
      <c r="A24" s="307"/>
      <c r="B24" s="315" t="s">
        <v>40</v>
      </c>
      <c r="C24" s="16">
        <f>D24*E24</f>
        <v>0</v>
      </c>
      <c r="D24" s="16"/>
      <c r="E24" s="16">
        <f>C4</f>
        <v>0</v>
      </c>
      <c r="F24" s="316"/>
      <c r="H24" s="187"/>
      <c r="I24" s="169" t="s">
        <v>39</v>
      </c>
      <c r="J24" s="299"/>
      <c r="K24" s="300"/>
      <c r="L24" s="172">
        <f>AL24/8</f>
        <v>0</v>
      </c>
      <c r="M24" s="173"/>
      <c r="N24" s="164">
        <f>AL24/12</f>
        <v>0</v>
      </c>
      <c r="O24" s="165"/>
      <c r="P24" s="164">
        <f>AL24/12</f>
        <v>0</v>
      </c>
      <c r="Q24" s="165"/>
      <c r="R24" s="164">
        <f>AL24/12</f>
        <v>0</v>
      </c>
      <c r="S24" s="165"/>
      <c r="T24" s="164">
        <f>AL24/12</f>
        <v>0</v>
      </c>
      <c r="U24" s="165"/>
      <c r="V24" s="164">
        <f>AL24/12</f>
        <v>0</v>
      </c>
      <c r="W24" s="165"/>
      <c r="X24" s="164">
        <f>AL24/12</f>
        <v>0</v>
      </c>
      <c r="Y24" s="165"/>
      <c r="Z24" s="164">
        <f>AL24/12</f>
        <v>0</v>
      </c>
      <c r="AA24" s="165"/>
      <c r="AB24" s="164">
        <f>AL24/12</f>
        <v>0</v>
      </c>
      <c r="AC24" s="165"/>
      <c r="AD24" s="164">
        <f>AL24/12</f>
        <v>0</v>
      </c>
      <c r="AE24" s="165"/>
      <c r="AF24" s="164">
        <f>AL24/12</f>
        <v>0</v>
      </c>
      <c r="AG24" s="165"/>
      <c r="AH24" s="164">
        <f>AL24/12</f>
        <v>0</v>
      </c>
      <c r="AI24" s="165"/>
      <c r="AJ24" s="164">
        <f>AL24/12</f>
        <v>0</v>
      </c>
      <c r="AK24" s="166"/>
      <c r="AL24" s="317"/>
      <c r="AM24" s="318"/>
      <c r="AN24" s="24"/>
      <c r="AO24" s="24"/>
      <c r="AP24" s="24"/>
      <c r="AQ24" s="24"/>
    </row>
    <row r="25" spans="1:43" ht="14.1" customHeight="1" x14ac:dyDescent="0.15">
      <c r="A25" s="307"/>
      <c r="B25" s="277" t="s">
        <v>38</v>
      </c>
      <c r="C25" s="8">
        <v>0</v>
      </c>
      <c r="D25" s="8"/>
      <c r="E25" s="8">
        <f>AM9</f>
        <v>0</v>
      </c>
      <c r="F25" s="319" t="s">
        <v>37</v>
      </c>
      <c r="H25" s="187"/>
      <c r="I25" s="170"/>
      <c r="J25" s="194"/>
      <c r="K25" s="212"/>
      <c r="L25" s="161">
        <f>AL25/8</f>
        <v>0</v>
      </c>
      <c r="M25" s="162"/>
      <c r="N25" s="158">
        <f>AL25/12</f>
        <v>0</v>
      </c>
      <c r="O25" s="160"/>
      <c r="P25" s="158">
        <f>AL25/12</f>
        <v>0</v>
      </c>
      <c r="Q25" s="160"/>
      <c r="R25" s="158">
        <f>AL25/12</f>
        <v>0</v>
      </c>
      <c r="S25" s="160"/>
      <c r="T25" s="158">
        <f>AL25/12</f>
        <v>0</v>
      </c>
      <c r="U25" s="160"/>
      <c r="V25" s="158">
        <f>AL25/12</f>
        <v>0</v>
      </c>
      <c r="W25" s="160"/>
      <c r="X25" s="158">
        <f>AL25/12</f>
        <v>0</v>
      </c>
      <c r="Y25" s="160"/>
      <c r="Z25" s="158">
        <f>AL25/12</f>
        <v>0</v>
      </c>
      <c r="AA25" s="160"/>
      <c r="AB25" s="158">
        <f>AL25/12</f>
        <v>0</v>
      </c>
      <c r="AC25" s="160"/>
      <c r="AD25" s="158">
        <f>AL25/12</f>
        <v>0</v>
      </c>
      <c r="AE25" s="160"/>
      <c r="AF25" s="158">
        <f>AL25/12</f>
        <v>0</v>
      </c>
      <c r="AG25" s="160"/>
      <c r="AH25" s="158">
        <f>AL25/12</f>
        <v>0</v>
      </c>
      <c r="AI25" s="160"/>
      <c r="AJ25" s="158">
        <f>AL25/12</f>
        <v>0</v>
      </c>
      <c r="AK25" s="159"/>
      <c r="AL25" s="320"/>
      <c r="AM25" s="321"/>
      <c r="AN25" s="24"/>
      <c r="AO25" s="24"/>
      <c r="AP25" s="24"/>
      <c r="AQ25" s="24"/>
    </row>
    <row r="26" spans="1:43" ht="14.1" customHeight="1" x14ac:dyDescent="0.15">
      <c r="A26" s="307"/>
      <c r="B26" s="276" t="s">
        <v>36</v>
      </c>
      <c r="C26" s="15">
        <f t="shared" ref="C26:C37" si="0">D26*E26</f>
        <v>0</v>
      </c>
      <c r="D26" s="15"/>
      <c r="E26" s="15">
        <f>C4</f>
        <v>0</v>
      </c>
      <c r="F26" s="306"/>
      <c r="H26" s="187"/>
      <c r="I26" s="170"/>
      <c r="J26" s="194"/>
      <c r="K26" s="212"/>
      <c r="L26" s="161">
        <f>AL26/8</f>
        <v>0</v>
      </c>
      <c r="M26" s="162"/>
      <c r="N26" s="158">
        <f>AL26/12</f>
        <v>0</v>
      </c>
      <c r="O26" s="160"/>
      <c r="P26" s="158">
        <f>AL26/12</f>
        <v>0</v>
      </c>
      <c r="Q26" s="160"/>
      <c r="R26" s="158">
        <f>AL26/12</f>
        <v>0</v>
      </c>
      <c r="S26" s="160"/>
      <c r="T26" s="158">
        <f>AL26/12</f>
        <v>0</v>
      </c>
      <c r="U26" s="160"/>
      <c r="V26" s="158">
        <f>AL26/12</f>
        <v>0</v>
      </c>
      <c r="W26" s="160"/>
      <c r="X26" s="158">
        <f>AL26/12</f>
        <v>0</v>
      </c>
      <c r="Y26" s="160"/>
      <c r="Z26" s="158">
        <f>AL26/12</f>
        <v>0</v>
      </c>
      <c r="AA26" s="160"/>
      <c r="AB26" s="158">
        <f>AL26/12</f>
        <v>0</v>
      </c>
      <c r="AC26" s="160"/>
      <c r="AD26" s="158">
        <f>AL26/12</f>
        <v>0</v>
      </c>
      <c r="AE26" s="160"/>
      <c r="AF26" s="158">
        <f>AL26/12</f>
        <v>0</v>
      </c>
      <c r="AG26" s="160"/>
      <c r="AH26" s="158">
        <f>AL26/12</f>
        <v>0</v>
      </c>
      <c r="AI26" s="160"/>
      <c r="AJ26" s="158">
        <f>AL26/12</f>
        <v>0</v>
      </c>
      <c r="AK26" s="159"/>
      <c r="AL26" s="320"/>
      <c r="AM26" s="321"/>
      <c r="AN26" s="24"/>
      <c r="AO26" s="24"/>
      <c r="AP26" s="24"/>
      <c r="AQ26" s="24"/>
    </row>
    <row r="27" spans="1:43" ht="14.1" customHeight="1" thickBot="1" x14ac:dyDescent="0.2">
      <c r="A27" s="307"/>
      <c r="B27" s="322" t="s">
        <v>35</v>
      </c>
      <c r="C27" s="15">
        <f t="shared" si="0"/>
        <v>0</v>
      </c>
      <c r="D27" s="15"/>
      <c r="E27" s="15">
        <f>C4</f>
        <v>0</v>
      </c>
      <c r="F27" s="323"/>
      <c r="H27" s="187"/>
      <c r="I27" s="170"/>
      <c r="J27" s="310"/>
      <c r="K27" s="311"/>
      <c r="L27" s="161">
        <f>AL27/8</f>
        <v>0</v>
      </c>
      <c r="M27" s="162"/>
      <c r="N27" s="144">
        <f>AL27/12</f>
        <v>0</v>
      </c>
      <c r="O27" s="145"/>
      <c r="P27" s="144">
        <f>AL27/12</f>
        <v>0</v>
      </c>
      <c r="Q27" s="145"/>
      <c r="R27" s="144">
        <f>AL27/12</f>
        <v>0</v>
      </c>
      <c r="S27" s="145"/>
      <c r="T27" s="144">
        <f>AL27/12</f>
        <v>0</v>
      </c>
      <c r="U27" s="145"/>
      <c r="V27" s="144">
        <f>AL27/12</f>
        <v>0</v>
      </c>
      <c r="W27" s="145"/>
      <c r="X27" s="144">
        <f>AL27/12</f>
        <v>0</v>
      </c>
      <c r="Y27" s="145"/>
      <c r="Z27" s="144">
        <f>AL27/12</f>
        <v>0</v>
      </c>
      <c r="AA27" s="145"/>
      <c r="AB27" s="144">
        <f>AL27/12</f>
        <v>0</v>
      </c>
      <c r="AC27" s="145"/>
      <c r="AD27" s="144">
        <f>AL27/12</f>
        <v>0</v>
      </c>
      <c r="AE27" s="145"/>
      <c r="AF27" s="144">
        <f>AL27/12</f>
        <v>0</v>
      </c>
      <c r="AG27" s="145"/>
      <c r="AH27" s="144">
        <f>AL27/12</f>
        <v>0</v>
      </c>
      <c r="AI27" s="145"/>
      <c r="AJ27" s="144">
        <f>AL27/12</f>
        <v>0</v>
      </c>
      <c r="AK27" s="146"/>
      <c r="AL27" s="324"/>
      <c r="AM27" s="325"/>
      <c r="AN27" s="24"/>
      <c r="AO27" s="24"/>
      <c r="AP27" s="24"/>
      <c r="AQ27" s="24"/>
    </row>
    <row r="28" spans="1:43" ht="14.1" customHeight="1" thickTop="1" thickBot="1" x14ac:dyDescent="0.2">
      <c r="A28" s="307"/>
      <c r="B28" s="276" t="s">
        <v>34</v>
      </c>
      <c r="C28" s="15">
        <f t="shared" si="0"/>
        <v>0</v>
      </c>
      <c r="D28" s="8"/>
      <c r="E28" s="15">
        <f>C4</f>
        <v>0</v>
      </c>
      <c r="F28" s="306"/>
      <c r="H28" s="187"/>
      <c r="I28" s="171"/>
      <c r="J28" s="156" t="s">
        <v>33</v>
      </c>
      <c r="K28" s="157"/>
      <c r="L28" s="137">
        <f>SUM(L24:M27)</f>
        <v>0</v>
      </c>
      <c r="M28" s="138"/>
      <c r="N28" s="139">
        <f>SUM(N24:O27)</f>
        <v>0</v>
      </c>
      <c r="O28" s="140"/>
      <c r="P28" s="141">
        <f>SUM(P24:Q27)</f>
        <v>0</v>
      </c>
      <c r="Q28" s="141"/>
      <c r="R28" s="141">
        <f>SUM(R24:S27)</f>
        <v>0</v>
      </c>
      <c r="S28" s="141"/>
      <c r="T28" s="141">
        <f>SUM(T24:U27)</f>
        <v>0</v>
      </c>
      <c r="U28" s="141"/>
      <c r="V28" s="141">
        <f>SUM(V24:W27)</f>
        <v>0</v>
      </c>
      <c r="W28" s="141"/>
      <c r="X28" s="141">
        <f>SUM(X24:Y27)</f>
        <v>0</v>
      </c>
      <c r="Y28" s="141"/>
      <c r="Z28" s="141">
        <f>SUM(Z24:AA27)</f>
        <v>0</v>
      </c>
      <c r="AA28" s="141"/>
      <c r="AB28" s="141">
        <f>SUM(AB24:AC27)</f>
        <v>0</v>
      </c>
      <c r="AC28" s="141"/>
      <c r="AD28" s="141">
        <f>SUM(AD24:AE27)</f>
        <v>0</v>
      </c>
      <c r="AE28" s="141"/>
      <c r="AF28" s="141">
        <f>SUM(AF24:AG27)</f>
        <v>0</v>
      </c>
      <c r="AG28" s="141"/>
      <c r="AH28" s="141">
        <f>SUM(AH24:AI27)</f>
        <v>0</v>
      </c>
      <c r="AI28" s="141"/>
      <c r="AJ28" s="141">
        <f>SUM(AJ24:AK27)</f>
        <v>0</v>
      </c>
      <c r="AK28" s="155"/>
      <c r="AL28" s="147">
        <f>SUM(AL24:AM27)</f>
        <v>0</v>
      </c>
      <c r="AM28" s="148"/>
      <c r="AN28" s="24"/>
      <c r="AO28" s="24"/>
      <c r="AP28" s="24"/>
      <c r="AQ28" s="24"/>
    </row>
    <row r="29" spans="1:43" ht="14.1" customHeight="1" thickTop="1" thickBot="1" x14ac:dyDescent="0.2">
      <c r="A29" s="307"/>
      <c r="B29" s="322" t="s">
        <v>32</v>
      </c>
      <c r="C29" s="15">
        <f t="shared" si="0"/>
        <v>0</v>
      </c>
      <c r="D29" s="8"/>
      <c r="E29" s="15">
        <f>C4</f>
        <v>0</v>
      </c>
      <c r="F29" s="323"/>
      <c r="H29" s="188"/>
      <c r="I29" s="149" t="s">
        <v>31</v>
      </c>
      <c r="J29" s="149"/>
      <c r="K29" s="150"/>
      <c r="L29" s="151">
        <f>SUM(L23,L28)</f>
        <v>0</v>
      </c>
      <c r="M29" s="152"/>
      <c r="N29" s="134">
        <f>N23+N28</f>
        <v>0</v>
      </c>
      <c r="O29" s="135"/>
      <c r="P29" s="134">
        <f>P23+P28</f>
        <v>0</v>
      </c>
      <c r="Q29" s="135"/>
      <c r="R29" s="134">
        <f>R23+R28</f>
        <v>0</v>
      </c>
      <c r="S29" s="135"/>
      <c r="T29" s="134">
        <f>T23+T28</f>
        <v>0</v>
      </c>
      <c r="U29" s="135"/>
      <c r="V29" s="134">
        <f>V23+V28</f>
        <v>0</v>
      </c>
      <c r="W29" s="135"/>
      <c r="X29" s="134">
        <f>X23+X28</f>
        <v>0</v>
      </c>
      <c r="Y29" s="135"/>
      <c r="Z29" s="134">
        <f>Z23+Z28</f>
        <v>0</v>
      </c>
      <c r="AA29" s="135"/>
      <c r="AB29" s="134">
        <f>AB23+AB28</f>
        <v>0</v>
      </c>
      <c r="AC29" s="135"/>
      <c r="AD29" s="134">
        <f>AD23+AD28</f>
        <v>0</v>
      </c>
      <c r="AE29" s="135"/>
      <c r="AF29" s="134">
        <f>AF23+AF28</f>
        <v>0</v>
      </c>
      <c r="AG29" s="135"/>
      <c r="AH29" s="134">
        <f>AH23+AH28</f>
        <v>0</v>
      </c>
      <c r="AI29" s="135"/>
      <c r="AJ29" s="134">
        <f>AJ23+AJ28</f>
        <v>0</v>
      </c>
      <c r="AK29" s="153"/>
      <c r="AL29" s="154">
        <f>SUM(N29:AK29)</f>
        <v>0</v>
      </c>
      <c r="AM29" s="152"/>
      <c r="AN29" s="24"/>
      <c r="AO29" s="24"/>
      <c r="AP29" s="24"/>
      <c r="AQ29" s="24"/>
    </row>
    <row r="30" spans="1:43" ht="14.1" customHeight="1" thickTop="1" x14ac:dyDescent="0.15">
      <c r="A30" s="307"/>
      <c r="B30" s="326" t="s">
        <v>30</v>
      </c>
      <c r="C30" s="15">
        <f t="shared" si="0"/>
        <v>0</v>
      </c>
      <c r="D30" s="8"/>
      <c r="E30" s="13">
        <f>C4</f>
        <v>0</v>
      </c>
      <c r="F30" s="327"/>
      <c r="H30" s="269"/>
      <c r="I30" s="269"/>
      <c r="J30" s="269"/>
      <c r="K30" s="269"/>
      <c r="L30" s="269"/>
      <c r="M30" s="269"/>
      <c r="N30" s="268"/>
      <c r="AN30" s="24"/>
      <c r="AO30" s="24"/>
      <c r="AP30" s="24"/>
      <c r="AQ30" s="24"/>
    </row>
    <row r="31" spans="1:43" ht="14.1" customHeight="1" x14ac:dyDescent="0.15">
      <c r="A31" s="307"/>
      <c r="B31" s="276" t="s">
        <v>29</v>
      </c>
      <c r="C31" s="15">
        <f t="shared" si="0"/>
        <v>0</v>
      </c>
      <c r="D31" s="8"/>
      <c r="E31" s="8">
        <f>C4</f>
        <v>0</v>
      </c>
      <c r="F31" s="306"/>
      <c r="H31" s="269"/>
      <c r="I31" s="269"/>
      <c r="J31" s="269"/>
      <c r="K31" s="269"/>
      <c r="L31" s="269"/>
      <c r="M31" s="269"/>
      <c r="N31" s="268"/>
      <c r="AN31" s="24"/>
      <c r="AO31" s="24"/>
      <c r="AP31" s="24"/>
      <c r="AQ31" s="24"/>
    </row>
    <row r="32" spans="1:43" ht="14.1" customHeight="1" x14ac:dyDescent="0.15">
      <c r="A32" s="307"/>
      <c r="B32" s="276" t="s">
        <v>28</v>
      </c>
      <c r="C32" s="15">
        <f t="shared" si="0"/>
        <v>0</v>
      </c>
      <c r="D32" s="8"/>
      <c r="E32" s="8">
        <f>C4</f>
        <v>0</v>
      </c>
      <c r="F32" s="306"/>
      <c r="H32" s="269"/>
      <c r="I32" s="269"/>
      <c r="J32" s="269"/>
      <c r="K32" s="269"/>
      <c r="L32" s="269"/>
      <c r="M32" s="269"/>
      <c r="N32" s="268"/>
      <c r="AN32" s="24"/>
      <c r="AO32" s="24"/>
      <c r="AP32" s="24"/>
      <c r="AQ32" s="24"/>
    </row>
    <row r="33" spans="1:6" ht="14.1" customHeight="1" x14ac:dyDescent="0.15">
      <c r="A33" s="307"/>
      <c r="B33" s="276" t="s">
        <v>27</v>
      </c>
      <c r="C33" s="15">
        <f t="shared" si="0"/>
        <v>0</v>
      </c>
      <c r="D33" s="8"/>
      <c r="E33" s="8">
        <f>C7</f>
        <v>0</v>
      </c>
      <c r="F33" s="306"/>
    </row>
    <row r="34" spans="1:6" ht="14.1" customHeight="1" x14ac:dyDescent="0.15">
      <c r="A34" s="307"/>
      <c r="B34" s="276" t="s">
        <v>26</v>
      </c>
      <c r="C34" s="15">
        <f t="shared" si="0"/>
        <v>0</v>
      </c>
      <c r="D34" s="8"/>
      <c r="E34" s="8">
        <f>+ROUNDDOWN(C4*0.15,0)</f>
        <v>0</v>
      </c>
      <c r="F34" s="306"/>
    </row>
    <row r="35" spans="1:6" ht="14.1" customHeight="1" x14ac:dyDescent="0.15">
      <c r="A35" s="307"/>
      <c r="B35" s="276" t="s">
        <v>25</v>
      </c>
      <c r="C35" s="8">
        <f t="shared" si="0"/>
        <v>0</v>
      </c>
      <c r="D35" s="8"/>
      <c r="E35" s="8">
        <f>C4</f>
        <v>0</v>
      </c>
      <c r="F35" s="306"/>
    </row>
    <row r="36" spans="1:6" ht="14.1" customHeight="1" x14ac:dyDescent="0.15">
      <c r="A36" s="307"/>
      <c r="B36" s="326" t="s">
        <v>24</v>
      </c>
      <c r="C36" s="13">
        <f t="shared" si="0"/>
        <v>0</v>
      </c>
      <c r="D36" s="8"/>
      <c r="E36" s="13">
        <v>0</v>
      </c>
      <c r="F36" s="327"/>
    </row>
    <row r="37" spans="1:6" ht="14.1" customHeight="1" thickBot="1" x14ac:dyDescent="0.2">
      <c r="A37" s="307"/>
      <c r="B37" s="277" t="s">
        <v>23</v>
      </c>
      <c r="C37" s="8">
        <f t="shared" si="0"/>
        <v>0</v>
      </c>
      <c r="D37" s="7"/>
      <c r="E37" s="7">
        <f>C4</f>
        <v>0</v>
      </c>
      <c r="F37" s="319"/>
    </row>
    <row r="38" spans="1:6" ht="14.1" customHeight="1" thickBot="1" x14ac:dyDescent="0.2">
      <c r="A38" s="328"/>
      <c r="B38" s="123" t="s">
        <v>22</v>
      </c>
      <c r="C38" s="5">
        <f>SUM(C21:C22,C25:C37)</f>
        <v>0</v>
      </c>
      <c r="D38" s="329"/>
      <c r="E38" s="330"/>
      <c r="F38" s="331"/>
    </row>
    <row r="39" spans="1:6" ht="14.1" customHeight="1" thickBot="1" x14ac:dyDescent="0.2">
      <c r="A39" s="130" t="s">
        <v>21</v>
      </c>
      <c r="B39" s="131"/>
      <c r="C39" s="289">
        <f>D39*E39</f>
        <v>0</v>
      </c>
      <c r="D39" s="13"/>
      <c r="E39" s="12">
        <f>C4*0.15</f>
        <v>0</v>
      </c>
      <c r="F39" s="332"/>
    </row>
    <row r="40" spans="1:6" ht="14.1" customHeight="1" thickBot="1" x14ac:dyDescent="0.2">
      <c r="A40" s="130" t="s">
        <v>20</v>
      </c>
      <c r="B40" s="131"/>
      <c r="C40" s="5">
        <f>C38-C39</f>
        <v>0</v>
      </c>
      <c r="D40" s="4"/>
      <c r="E40" s="9"/>
      <c r="F40" s="333"/>
    </row>
    <row r="41" spans="1:6" ht="14.1" customHeight="1" x14ac:dyDescent="0.15">
      <c r="A41" s="305" t="s">
        <v>19</v>
      </c>
      <c r="B41" s="326" t="s">
        <v>18</v>
      </c>
      <c r="C41" s="13">
        <f>SUM(C42:C43)</f>
        <v>0</v>
      </c>
      <c r="D41" s="13"/>
      <c r="E41" s="13"/>
      <c r="F41" s="334"/>
    </row>
    <row r="42" spans="1:6" ht="14.1" customHeight="1" x14ac:dyDescent="0.15">
      <c r="A42" s="307"/>
      <c r="B42" s="280" t="s">
        <v>17</v>
      </c>
      <c r="C42" s="11">
        <f>D42*E42</f>
        <v>0</v>
      </c>
      <c r="D42" s="11"/>
      <c r="E42" s="11">
        <f>C8</f>
        <v>0</v>
      </c>
      <c r="F42" s="335"/>
    </row>
    <row r="43" spans="1:6" ht="14.1" customHeight="1" x14ac:dyDescent="0.15">
      <c r="A43" s="307"/>
      <c r="B43" s="336" t="s">
        <v>16</v>
      </c>
      <c r="C43" s="15">
        <f>D43*E43</f>
        <v>0</v>
      </c>
      <c r="D43" s="15"/>
      <c r="E43" s="15">
        <f>C8</f>
        <v>0</v>
      </c>
      <c r="F43" s="337"/>
    </row>
    <row r="44" spans="1:6" ht="14.1" customHeight="1" x14ac:dyDescent="0.15">
      <c r="A44" s="307"/>
      <c r="B44" s="276" t="s">
        <v>15</v>
      </c>
      <c r="C44" s="15">
        <f>D44*E44</f>
        <v>0</v>
      </c>
      <c r="D44" s="8"/>
      <c r="E44" s="8">
        <f>C4</f>
        <v>0</v>
      </c>
      <c r="F44" s="306"/>
    </row>
    <row r="45" spans="1:6" ht="14.1" customHeight="1" x14ac:dyDescent="0.15">
      <c r="A45" s="307"/>
      <c r="B45" s="338" t="s">
        <v>14</v>
      </c>
      <c r="C45" s="14">
        <f>SUM(C46:C48)</f>
        <v>0</v>
      </c>
      <c r="D45" s="13"/>
      <c r="E45" s="12"/>
      <c r="F45" s="339"/>
    </row>
    <row r="46" spans="1:6" ht="14.1" customHeight="1" x14ac:dyDescent="0.15">
      <c r="A46" s="307"/>
      <c r="B46" s="280" t="s">
        <v>13</v>
      </c>
      <c r="C46" s="11">
        <f>D46*E46</f>
        <v>0</v>
      </c>
      <c r="D46" s="11"/>
      <c r="E46" s="11">
        <f>C4</f>
        <v>0</v>
      </c>
      <c r="F46" s="340"/>
    </row>
    <row r="47" spans="1:6" ht="14.1" customHeight="1" x14ac:dyDescent="0.15">
      <c r="A47" s="307"/>
      <c r="B47" s="280" t="s">
        <v>12</v>
      </c>
      <c r="C47" s="11">
        <f>D47*E47</f>
        <v>0</v>
      </c>
      <c r="D47" s="11"/>
      <c r="E47" s="11">
        <f>C4</f>
        <v>0</v>
      </c>
      <c r="F47" s="340"/>
    </row>
    <row r="48" spans="1:6" ht="14.1" customHeight="1" thickBot="1" x14ac:dyDescent="0.2">
      <c r="A48" s="328"/>
      <c r="B48" s="341" t="s">
        <v>11</v>
      </c>
      <c r="C48" s="10">
        <f>D48*E48</f>
        <v>0</v>
      </c>
      <c r="D48" s="10"/>
      <c r="E48" s="10">
        <f>C4</f>
        <v>0</v>
      </c>
      <c r="F48" s="342"/>
    </row>
    <row r="49" spans="1:36" ht="14.1" customHeight="1" thickBot="1" x14ac:dyDescent="0.2">
      <c r="A49" s="130" t="s">
        <v>10</v>
      </c>
      <c r="B49" s="131"/>
      <c r="C49" s="5">
        <f>SUM(C41,C44,C45)</f>
        <v>0</v>
      </c>
      <c r="D49" s="4"/>
      <c r="E49" s="9"/>
      <c r="F49" s="343"/>
    </row>
    <row r="50" spans="1:36" ht="14.1" customHeight="1" x14ac:dyDescent="0.15">
      <c r="A50" s="344" t="s">
        <v>9</v>
      </c>
      <c r="B50" s="322" t="s">
        <v>8</v>
      </c>
      <c r="C50" s="15">
        <f>D50*E50</f>
        <v>0</v>
      </c>
      <c r="D50" s="15"/>
      <c r="E50" s="15">
        <f>C7</f>
        <v>0</v>
      </c>
      <c r="F50" s="323"/>
    </row>
    <row r="51" spans="1:36" ht="14.1" customHeight="1" x14ac:dyDescent="0.15">
      <c r="A51" s="345"/>
      <c r="B51" s="276" t="s">
        <v>7</v>
      </c>
      <c r="C51" s="8">
        <f>D51*E51</f>
        <v>0</v>
      </c>
      <c r="D51" s="8"/>
      <c r="E51" s="8">
        <f>C4</f>
        <v>0</v>
      </c>
      <c r="F51" s="306"/>
    </row>
    <row r="52" spans="1:36" ht="14.1" customHeight="1" x14ac:dyDescent="0.15">
      <c r="A52" s="345"/>
      <c r="B52" s="277" t="s">
        <v>6</v>
      </c>
      <c r="C52" s="7">
        <f>D52*E52</f>
        <v>0</v>
      </c>
      <c r="D52" s="7"/>
      <c r="E52" s="7">
        <f>C4*0.15</f>
        <v>0</v>
      </c>
      <c r="F52" s="319"/>
    </row>
    <row r="53" spans="1:36" ht="14.1" customHeight="1" thickBot="1" x14ac:dyDescent="0.2">
      <c r="A53" s="346"/>
      <c r="B53" s="347" t="s">
        <v>5</v>
      </c>
      <c r="C53" s="6">
        <v>0</v>
      </c>
      <c r="D53" s="6"/>
      <c r="E53" s="6"/>
      <c r="F53" s="348"/>
    </row>
    <row r="54" spans="1:36" ht="14.1" customHeight="1" thickBot="1" x14ac:dyDescent="0.2">
      <c r="A54" s="130" t="s">
        <v>4</v>
      </c>
      <c r="B54" s="131"/>
      <c r="C54" s="5">
        <f>SUM(C50:C53)</f>
        <v>0</v>
      </c>
      <c r="D54" s="4"/>
      <c r="E54" s="3"/>
      <c r="F54" s="21"/>
    </row>
    <row r="55" spans="1:36" ht="14.1" customHeight="1" thickBot="1" x14ac:dyDescent="0.2">
      <c r="A55" s="130" t="s">
        <v>3</v>
      </c>
      <c r="B55" s="136"/>
      <c r="C55" s="142">
        <f>C54+C49+C40</f>
        <v>0</v>
      </c>
      <c r="D55" s="143"/>
      <c r="E55" s="2"/>
      <c r="F55" s="1"/>
    </row>
    <row r="56" spans="1:36" ht="14.1" customHeight="1" thickBot="1" x14ac:dyDescent="0.2">
      <c r="C56" s="349"/>
      <c r="D56" s="349"/>
    </row>
    <row r="57" spans="1:36" ht="14.1" customHeight="1" thickBot="1" x14ac:dyDescent="0.2">
      <c r="A57" s="130" t="s">
        <v>2</v>
      </c>
      <c r="B57" s="131"/>
      <c r="C57" s="132">
        <f>C18-C55</f>
        <v>0</v>
      </c>
      <c r="D57" s="133"/>
    </row>
    <row r="58" spans="1:36" ht="14.1" customHeight="1" x14ac:dyDescent="0.15"/>
    <row r="59" spans="1:36" ht="14.1" customHeight="1" x14ac:dyDescent="0.15"/>
    <row r="60" spans="1:36" ht="14.1" customHeight="1" x14ac:dyDescent="0.15"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</row>
    <row r="61" spans="1:36" ht="14.1" customHeight="1" x14ac:dyDescent="0.15"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</row>
    <row r="62" spans="1:36" ht="14.1" customHeight="1" x14ac:dyDescent="0.15"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69"/>
      <c r="AB62" s="269"/>
      <c r="AC62" s="269"/>
      <c r="AD62" s="269"/>
      <c r="AE62" s="269"/>
      <c r="AF62" s="269"/>
      <c r="AG62" s="269"/>
      <c r="AH62" s="269"/>
      <c r="AI62" s="269"/>
      <c r="AJ62" s="269"/>
    </row>
    <row r="63" spans="1:36" ht="14.1" customHeight="1" x14ac:dyDescent="0.15"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69"/>
      <c r="Z63" s="269"/>
      <c r="AA63" s="269"/>
      <c r="AB63" s="269"/>
      <c r="AC63" s="269"/>
      <c r="AD63" s="269"/>
      <c r="AE63" s="269"/>
      <c r="AF63" s="269"/>
      <c r="AG63" s="269"/>
      <c r="AH63" s="269"/>
      <c r="AI63" s="269"/>
      <c r="AJ63" s="269"/>
    </row>
    <row r="64" spans="1:36" ht="14.1" customHeight="1" x14ac:dyDescent="0.15">
      <c r="G64" s="269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69"/>
      <c r="X64" s="269"/>
      <c r="Y64" s="269"/>
      <c r="Z64" s="269"/>
      <c r="AA64" s="269"/>
      <c r="AB64" s="269"/>
      <c r="AC64" s="269"/>
      <c r="AD64" s="269"/>
      <c r="AE64" s="269"/>
      <c r="AF64" s="269"/>
      <c r="AG64" s="269"/>
      <c r="AH64" s="269"/>
      <c r="AI64" s="269"/>
      <c r="AJ64" s="269"/>
    </row>
    <row r="65" spans="7:36" ht="14.1" customHeight="1" x14ac:dyDescent="0.15"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69"/>
      <c r="AB65" s="269"/>
      <c r="AC65" s="269"/>
      <c r="AD65" s="269"/>
      <c r="AE65" s="269"/>
      <c r="AF65" s="269"/>
      <c r="AG65" s="269"/>
      <c r="AH65" s="269"/>
      <c r="AI65" s="269"/>
      <c r="AJ65" s="269"/>
    </row>
    <row r="66" spans="7:36" ht="14.1" customHeight="1" x14ac:dyDescent="0.15"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269"/>
      <c r="AA66" s="269"/>
      <c r="AB66" s="269"/>
      <c r="AC66" s="269"/>
      <c r="AD66" s="269"/>
      <c r="AE66" s="269"/>
      <c r="AF66" s="269"/>
      <c r="AG66" s="269"/>
      <c r="AH66" s="269"/>
      <c r="AI66" s="269"/>
      <c r="AJ66" s="269"/>
    </row>
    <row r="67" spans="7:36" ht="14.1" customHeight="1" x14ac:dyDescent="0.15"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9"/>
      <c r="AE67" s="269"/>
      <c r="AF67" s="269"/>
      <c r="AG67" s="269"/>
      <c r="AH67" s="269"/>
      <c r="AI67" s="269"/>
      <c r="AJ67" s="269"/>
    </row>
    <row r="68" spans="7:36" ht="14.1" customHeight="1" x14ac:dyDescent="0.15"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9"/>
      <c r="AE68" s="269"/>
      <c r="AF68" s="269"/>
      <c r="AG68" s="269"/>
      <c r="AH68" s="269"/>
      <c r="AI68" s="269"/>
      <c r="AJ68" s="269"/>
    </row>
    <row r="69" spans="7:36" ht="14.1" customHeight="1" x14ac:dyDescent="0.15"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  <c r="X69" s="269"/>
      <c r="Y69" s="269"/>
      <c r="Z69" s="269"/>
      <c r="AA69" s="269"/>
      <c r="AB69" s="269"/>
      <c r="AC69" s="269"/>
      <c r="AD69" s="269"/>
      <c r="AE69" s="269"/>
      <c r="AF69" s="269"/>
      <c r="AG69" s="269"/>
      <c r="AH69" s="269"/>
      <c r="AI69" s="269"/>
      <c r="AJ69" s="269"/>
    </row>
    <row r="70" spans="7:36" ht="14.1" customHeight="1" x14ac:dyDescent="0.15"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69"/>
      <c r="AI70" s="269"/>
      <c r="AJ70" s="269"/>
    </row>
    <row r="71" spans="7:36" ht="14.1" customHeight="1" x14ac:dyDescent="0.15"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</row>
    <row r="72" spans="7:36" ht="14.1" customHeight="1" x14ac:dyDescent="0.15"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</row>
    <row r="73" spans="7:36" ht="14.1" customHeight="1" x14ac:dyDescent="0.15"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  <c r="AE73" s="269"/>
      <c r="AF73" s="269"/>
      <c r="AG73" s="269"/>
      <c r="AH73" s="269"/>
      <c r="AI73" s="269"/>
      <c r="AJ73" s="269"/>
    </row>
    <row r="74" spans="7:36" ht="14.1" customHeight="1" x14ac:dyDescent="0.15"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7:36" ht="14.1" customHeight="1" x14ac:dyDescent="0.15"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7:36" ht="14.1" customHeight="1" x14ac:dyDescent="0.15"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7:36" ht="14.1" customHeight="1" x14ac:dyDescent="0.15"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7:36" ht="14.1" customHeight="1" x14ac:dyDescent="0.15"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7:36" ht="14.1" customHeight="1" x14ac:dyDescent="0.15"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7:36" ht="14.1" customHeight="1" x14ac:dyDescent="0.15"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7:36" ht="14.1" customHeight="1" x14ac:dyDescent="0.15">
      <c r="G81" s="269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7:36" ht="14.1" customHeight="1" x14ac:dyDescent="0.15"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7:36" ht="14.1" customHeight="1" x14ac:dyDescent="0.15"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7:36" ht="14.1" customHeight="1" x14ac:dyDescent="0.15">
      <c r="G84" s="269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7:36" ht="14.1" customHeight="1" x14ac:dyDescent="0.15"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7:36" ht="14.1" customHeight="1" x14ac:dyDescent="0.15"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7:36" ht="14.1" customHeight="1" x14ac:dyDescent="0.15"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7:36" ht="14.1" customHeight="1" x14ac:dyDescent="0.15">
      <c r="G88" s="269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7:36" ht="14.1" customHeight="1" x14ac:dyDescent="0.15"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7:36" ht="14.1" customHeight="1" x14ac:dyDescent="0.15"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7:36" ht="14.1" customHeight="1" x14ac:dyDescent="0.15"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</sheetData>
  <mergeCells count="367">
    <mergeCell ref="AJ29:AK29"/>
    <mergeCell ref="AL29:AM29"/>
    <mergeCell ref="AL28:AM28"/>
    <mergeCell ref="A57:B57"/>
    <mergeCell ref="C57:D57"/>
    <mergeCell ref="A49:B49"/>
    <mergeCell ref="A50:A53"/>
    <mergeCell ref="A54:B54"/>
    <mergeCell ref="AB29:AC29"/>
    <mergeCell ref="I29:K29"/>
    <mergeCell ref="L29:M29"/>
    <mergeCell ref="N29:O29"/>
    <mergeCell ref="P29:Q29"/>
    <mergeCell ref="A55:B55"/>
    <mergeCell ref="A39:B39"/>
    <mergeCell ref="A40:B40"/>
    <mergeCell ref="A41:A48"/>
    <mergeCell ref="F45:F48"/>
    <mergeCell ref="C55:D55"/>
    <mergeCell ref="R29:S29"/>
    <mergeCell ref="T29:U29"/>
    <mergeCell ref="V29:W29"/>
    <mergeCell ref="X29:Y29"/>
    <mergeCell ref="Z29:AA29"/>
    <mergeCell ref="AD29:AE29"/>
    <mergeCell ref="AF29:AG29"/>
    <mergeCell ref="AH29:AI29"/>
    <mergeCell ref="T28:U28"/>
    <mergeCell ref="V28:W28"/>
    <mergeCell ref="X28:Y28"/>
    <mergeCell ref="X27:Y27"/>
    <mergeCell ref="AB28:AC28"/>
    <mergeCell ref="AD28:AE28"/>
    <mergeCell ref="AF28:AG28"/>
    <mergeCell ref="AH28:AI28"/>
    <mergeCell ref="AJ28:AK28"/>
    <mergeCell ref="AJ27:AK27"/>
    <mergeCell ref="Z27:AA27"/>
    <mergeCell ref="AB27:AC27"/>
    <mergeCell ref="AD27:AE27"/>
    <mergeCell ref="AL26:AM26"/>
    <mergeCell ref="J27:K27"/>
    <mergeCell ref="L27:M27"/>
    <mergeCell ref="N27:O27"/>
    <mergeCell ref="P27:Q27"/>
    <mergeCell ref="R27:S27"/>
    <mergeCell ref="T27:U27"/>
    <mergeCell ref="V27:W27"/>
    <mergeCell ref="V26:W26"/>
    <mergeCell ref="Z26:AA26"/>
    <mergeCell ref="AF27:AG27"/>
    <mergeCell ref="AH27:AI27"/>
    <mergeCell ref="AH26:AI26"/>
    <mergeCell ref="AD26:AE26"/>
    <mergeCell ref="AF26:AG26"/>
    <mergeCell ref="AJ26:AK26"/>
    <mergeCell ref="X26:Y26"/>
    <mergeCell ref="AL27:AM27"/>
    <mergeCell ref="Z28:AA28"/>
    <mergeCell ref="AF25:AG25"/>
    <mergeCell ref="AH25:AI25"/>
    <mergeCell ref="AJ25:AK25"/>
    <mergeCell ref="Z25:AA25"/>
    <mergeCell ref="J26:K26"/>
    <mergeCell ref="L26:M26"/>
    <mergeCell ref="N26:O26"/>
    <mergeCell ref="P26:Q26"/>
    <mergeCell ref="R26:S26"/>
    <mergeCell ref="T26:U26"/>
    <mergeCell ref="AL23:AM23"/>
    <mergeCell ref="I24:I28"/>
    <mergeCell ref="J24:K24"/>
    <mergeCell ref="L24:M24"/>
    <mergeCell ref="N24:O24"/>
    <mergeCell ref="P24:Q24"/>
    <mergeCell ref="R24:S24"/>
    <mergeCell ref="X25:Y25"/>
    <mergeCell ref="Z24:AA24"/>
    <mergeCell ref="AB24:AC24"/>
    <mergeCell ref="AD24:AE24"/>
    <mergeCell ref="T24:U24"/>
    <mergeCell ref="V24:W24"/>
    <mergeCell ref="X24:Y24"/>
    <mergeCell ref="AB25:AC25"/>
    <mergeCell ref="AD25:AE25"/>
    <mergeCell ref="AB26:AC26"/>
    <mergeCell ref="AL25:AM25"/>
    <mergeCell ref="AL24:AM24"/>
    <mergeCell ref="J25:K25"/>
    <mergeCell ref="L25:M25"/>
    <mergeCell ref="N25:O25"/>
    <mergeCell ref="P25:Q25"/>
    <mergeCell ref="R25:S25"/>
    <mergeCell ref="Z23:AA23"/>
    <mergeCell ref="AB23:AC23"/>
    <mergeCell ref="AD23:AE23"/>
    <mergeCell ref="AF23:AG23"/>
    <mergeCell ref="AH23:AI23"/>
    <mergeCell ref="AJ23:AK23"/>
    <mergeCell ref="AF24:AG24"/>
    <mergeCell ref="AH24:AI24"/>
    <mergeCell ref="AJ24:AK24"/>
    <mergeCell ref="AF21:AG21"/>
    <mergeCell ref="AH21:AI21"/>
    <mergeCell ref="AJ21:AK21"/>
    <mergeCell ref="AL21:AM21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21:A38"/>
    <mergeCell ref="J21:K21"/>
    <mergeCell ref="L21:M21"/>
    <mergeCell ref="N21:O21"/>
    <mergeCell ref="P21:Q21"/>
    <mergeCell ref="R21:S21"/>
    <mergeCell ref="T21:U21"/>
    <mergeCell ref="V21:W21"/>
    <mergeCell ref="X21:Y21"/>
    <mergeCell ref="J23:K23"/>
    <mergeCell ref="L23:M23"/>
    <mergeCell ref="N23:O23"/>
    <mergeCell ref="P23:Q23"/>
    <mergeCell ref="R23:S23"/>
    <mergeCell ref="T23:U23"/>
    <mergeCell ref="V23:W23"/>
    <mergeCell ref="X23:Y23"/>
    <mergeCell ref="T25:U25"/>
    <mergeCell ref="V25:W25"/>
    <mergeCell ref="J28:K28"/>
    <mergeCell ref="L28:M28"/>
    <mergeCell ref="N28:O28"/>
    <mergeCell ref="P28:Q28"/>
    <mergeCell ref="R28:S28"/>
    <mergeCell ref="A20:B20"/>
    <mergeCell ref="J20:K20"/>
    <mergeCell ref="L20:M20"/>
    <mergeCell ref="N20:O20"/>
    <mergeCell ref="P20:Q20"/>
    <mergeCell ref="R20:S20"/>
    <mergeCell ref="T20:U20"/>
    <mergeCell ref="V20:W20"/>
    <mergeCell ref="X20:Y20"/>
    <mergeCell ref="AL18:AM18"/>
    <mergeCell ref="I19:I23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Z20:AA20"/>
    <mergeCell ref="AB20:AC20"/>
    <mergeCell ref="AD20:AE20"/>
    <mergeCell ref="AF20:AG20"/>
    <mergeCell ref="AH20:AI20"/>
    <mergeCell ref="AJ20:AK20"/>
    <mergeCell ref="AL20:AM20"/>
    <mergeCell ref="AD14:AE14"/>
    <mergeCell ref="AF14:AG14"/>
    <mergeCell ref="AH14:AI14"/>
    <mergeCell ref="AJ14:AK14"/>
    <mergeCell ref="H16:M17"/>
    <mergeCell ref="C18:D18"/>
    <mergeCell ref="H18:H29"/>
    <mergeCell ref="I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Z21:AA21"/>
    <mergeCell ref="AB21:AC21"/>
    <mergeCell ref="AD21:AE21"/>
    <mergeCell ref="I14:K14"/>
    <mergeCell ref="N14:O14"/>
    <mergeCell ref="P14:Q14"/>
    <mergeCell ref="R14:S14"/>
    <mergeCell ref="T14:U14"/>
    <mergeCell ref="V14:W14"/>
    <mergeCell ref="X14:Y14"/>
    <mergeCell ref="Z14:AA14"/>
    <mergeCell ref="AB14:AC14"/>
    <mergeCell ref="AD13:AE13"/>
    <mergeCell ref="AF13:AG13"/>
    <mergeCell ref="AH13:AI13"/>
    <mergeCell ref="AJ13:AK13"/>
    <mergeCell ref="I12:K12"/>
    <mergeCell ref="N12:O12"/>
    <mergeCell ref="P12:Q12"/>
    <mergeCell ref="R12:S12"/>
    <mergeCell ref="T12:U12"/>
    <mergeCell ref="V12:W12"/>
    <mergeCell ref="X12:Y12"/>
    <mergeCell ref="Z12:AA12"/>
    <mergeCell ref="I13:K13"/>
    <mergeCell ref="N13:O13"/>
    <mergeCell ref="P13:Q13"/>
    <mergeCell ref="R13:S13"/>
    <mergeCell ref="T13:U13"/>
    <mergeCell ref="V13:W13"/>
    <mergeCell ref="X13:Y13"/>
    <mergeCell ref="Z13:AA13"/>
    <mergeCell ref="AB13:AC13"/>
    <mergeCell ref="AB12:AC12"/>
    <mergeCell ref="AD12:AE12"/>
    <mergeCell ref="AF12:AG12"/>
    <mergeCell ref="AL10:AM10"/>
    <mergeCell ref="I11:K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M11"/>
    <mergeCell ref="AH12:AL12"/>
    <mergeCell ref="AF9:AG9"/>
    <mergeCell ref="AH9:AI9"/>
    <mergeCell ref="AJ9:AK9"/>
    <mergeCell ref="I10:K10"/>
    <mergeCell ref="N10:O10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7:AG7"/>
    <mergeCell ref="AH7:AI7"/>
    <mergeCell ref="AJ7:AK7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5:AG5"/>
    <mergeCell ref="AH5:AI5"/>
    <mergeCell ref="AJ5:AK5"/>
    <mergeCell ref="AL5:AM5"/>
    <mergeCell ref="D6:F6"/>
    <mergeCell ref="I6: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N5:O5"/>
    <mergeCell ref="P5:Q5"/>
    <mergeCell ref="R5:S5"/>
    <mergeCell ref="AB5:AC5"/>
    <mergeCell ref="AD5:AE5"/>
    <mergeCell ref="AF3:AG3"/>
    <mergeCell ref="AH3:AI3"/>
    <mergeCell ref="AJ3:AK3"/>
    <mergeCell ref="AL3:AM3"/>
    <mergeCell ref="AB4:AC4"/>
    <mergeCell ref="AD4:AE4"/>
    <mergeCell ref="AF4:AG4"/>
    <mergeCell ref="AH4:AI4"/>
    <mergeCell ref="AJ4:AK4"/>
    <mergeCell ref="AL4:AM4"/>
    <mergeCell ref="N4:O4"/>
    <mergeCell ref="P4:Q4"/>
    <mergeCell ref="R4:S4"/>
    <mergeCell ref="T4:U4"/>
    <mergeCell ref="V4:W4"/>
    <mergeCell ref="X4:Y4"/>
    <mergeCell ref="Z4:AA4"/>
    <mergeCell ref="V5:W5"/>
    <mergeCell ref="X5:Y5"/>
    <mergeCell ref="Z5:AA5"/>
    <mergeCell ref="T5:U5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B1:F1"/>
    <mergeCell ref="H1:M2"/>
    <mergeCell ref="D3:F3"/>
    <mergeCell ref="H3:H9"/>
    <mergeCell ref="I3:K3"/>
    <mergeCell ref="L3:M3"/>
    <mergeCell ref="D7:F7"/>
    <mergeCell ref="I7:K7"/>
    <mergeCell ref="D8:F8"/>
    <mergeCell ref="I8:K8"/>
    <mergeCell ref="D5:F5"/>
    <mergeCell ref="I5:K5"/>
    <mergeCell ref="I9:K9"/>
    <mergeCell ref="D4:F4"/>
    <mergeCell ref="I4:K4"/>
  </mergeCells>
  <phoneticPr fontId="1"/>
  <pageMargins left="0.74803149606299213" right="0.74803149606299213" top="0.98425196850393704" bottom="0.98425196850393704" header="0.51181102362204722" footer="0.51181102362204722"/>
  <headerFooter alignWithMargins="0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3AB3C-122D-4F2D-BA0B-A8B0847F045B}">
  <dimension ref="A2:W41"/>
  <sheetViews>
    <sheetView view="pageBreakPreview" zoomScaleNormal="75" zoomScaleSheetLayoutView="100" workbookViewId="0">
      <selection activeCell="F30" sqref="F30:G30"/>
    </sheetView>
  </sheetViews>
  <sheetFormatPr defaultRowHeight="12" x14ac:dyDescent="0.15"/>
  <cols>
    <col min="1" max="1" width="5.6640625" style="355" customWidth="1"/>
    <col min="2" max="2" width="6" style="355" customWidth="1"/>
    <col min="3" max="3" width="23.33203125" style="355" customWidth="1"/>
    <col min="4" max="4" width="9.1640625" style="355" customWidth="1"/>
    <col min="5" max="5" width="9" style="355" customWidth="1"/>
    <col min="6" max="7" width="10.1640625" style="355" customWidth="1"/>
    <col min="8" max="8" width="9.5" style="355" customWidth="1"/>
    <col min="9" max="9" width="9.83203125" style="355" customWidth="1"/>
    <col min="10" max="10" width="11" style="355" customWidth="1"/>
    <col min="11" max="11" width="9.33203125" style="355"/>
    <col min="12" max="12" width="8" style="355" customWidth="1"/>
    <col min="13" max="13" width="8.83203125" style="355" customWidth="1"/>
    <col min="14" max="14" width="9.83203125" style="355" customWidth="1"/>
    <col min="15" max="15" width="10.1640625" style="355" customWidth="1"/>
    <col min="16" max="16" width="9" style="355" customWidth="1"/>
    <col min="17" max="17" width="10" style="355" customWidth="1"/>
    <col min="18" max="18" width="9.5" style="355" customWidth="1"/>
    <col min="19" max="19" width="9.33203125" style="355" customWidth="1"/>
    <col min="20" max="20" width="8.6640625" style="355" customWidth="1"/>
    <col min="21" max="21" width="8" style="355" customWidth="1"/>
    <col min="22" max="22" width="9.5" style="355" customWidth="1"/>
    <col min="23" max="23" width="10" style="355" customWidth="1"/>
    <col min="24" max="24" width="14.1640625" style="355" bestFit="1" customWidth="1"/>
    <col min="25" max="25" width="9.5" style="355" bestFit="1" customWidth="1"/>
    <col min="26" max="26" width="9.33203125" style="355"/>
    <col min="27" max="27" width="14.1640625" style="355" bestFit="1" customWidth="1"/>
    <col min="28" max="16384" width="9.33203125" style="355"/>
  </cols>
  <sheetData>
    <row r="2" spans="1:23" ht="17.25" x14ac:dyDescent="0.2">
      <c r="A2" s="354" t="s">
        <v>131</v>
      </c>
      <c r="Q2" s="354" t="s">
        <v>130</v>
      </c>
      <c r="R2" s="354"/>
      <c r="S2" s="356"/>
      <c r="T2" s="356"/>
    </row>
    <row r="3" spans="1:23" ht="12.75" thickBot="1" x14ac:dyDescent="0.2"/>
    <row r="4" spans="1:23" ht="19.5" customHeight="1" thickTop="1" x14ac:dyDescent="0.15">
      <c r="A4" s="357"/>
      <c r="B4" s="358"/>
      <c r="C4" s="359" t="s">
        <v>129</v>
      </c>
      <c r="D4" s="360" t="s">
        <v>128</v>
      </c>
      <c r="E4" s="361"/>
      <c r="F4" s="360" t="s">
        <v>127</v>
      </c>
      <c r="G4" s="361"/>
      <c r="H4" s="360" t="s">
        <v>126</v>
      </c>
      <c r="I4" s="361"/>
      <c r="J4" s="360" t="s">
        <v>125</v>
      </c>
      <c r="K4" s="361"/>
      <c r="L4" s="360" t="s">
        <v>124</v>
      </c>
      <c r="M4" s="361"/>
      <c r="N4" s="360" t="s">
        <v>123</v>
      </c>
      <c r="O4" s="361"/>
      <c r="P4" s="360" t="s">
        <v>122</v>
      </c>
      <c r="Q4" s="361"/>
      <c r="R4" s="360" t="s">
        <v>121</v>
      </c>
      <c r="S4" s="361"/>
      <c r="T4" s="360" t="s">
        <v>120</v>
      </c>
      <c r="U4" s="361"/>
      <c r="V4" s="360" t="s">
        <v>119</v>
      </c>
      <c r="W4" s="362"/>
    </row>
    <row r="5" spans="1:23" ht="17.25" customHeight="1" x14ac:dyDescent="0.15">
      <c r="A5" s="363"/>
      <c r="B5" s="364"/>
      <c r="C5" s="365"/>
      <c r="D5" s="366" t="s">
        <v>118</v>
      </c>
      <c r="E5" s="367"/>
      <c r="F5" s="365"/>
      <c r="G5" s="368"/>
      <c r="H5" s="366" t="s">
        <v>117</v>
      </c>
      <c r="I5" s="367"/>
      <c r="J5" s="366" t="s">
        <v>116</v>
      </c>
      <c r="K5" s="367"/>
      <c r="L5" s="366" t="s">
        <v>115</v>
      </c>
      <c r="M5" s="367"/>
      <c r="N5" s="366" t="s">
        <v>114</v>
      </c>
      <c r="O5" s="367"/>
      <c r="P5" s="366" t="s">
        <v>113</v>
      </c>
      <c r="Q5" s="367"/>
      <c r="R5" s="366" t="s">
        <v>112</v>
      </c>
      <c r="S5" s="367"/>
      <c r="T5" s="365"/>
      <c r="U5" s="368"/>
      <c r="V5" s="365"/>
      <c r="W5" s="369"/>
    </row>
    <row r="6" spans="1:23" ht="18" customHeight="1" x14ac:dyDescent="0.15">
      <c r="A6" s="370" t="s">
        <v>111</v>
      </c>
      <c r="B6" s="371" t="s">
        <v>108</v>
      </c>
      <c r="C6" s="372"/>
      <c r="D6" s="373"/>
      <c r="E6" s="374" t="s">
        <v>110</v>
      </c>
      <c r="F6" s="375"/>
      <c r="G6" s="376"/>
      <c r="H6" s="375"/>
      <c r="I6" s="376"/>
      <c r="J6" s="375">
        <f t="shared" ref="J6:J15" si="0">H6</f>
        <v>0</v>
      </c>
      <c r="K6" s="376"/>
      <c r="L6" s="377"/>
      <c r="M6" s="378"/>
      <c r="N6" s="379" t="e">
        <f t="shared" ref="N6:N15" si="1">J6/L6</f>
        <v>#DIV/0!</v>
      </c>
      <c r="O6" s="380"/>
      <c r="P6" s="381">
        <v>0.1</v>
      </c>
      <c r="Q6" s="382"/>
      <c r="R6" s="379" t="e">
        <f t="shared" ref="R6:R15" si="2">H6*P6/L6</f>
        <v>#DIV/0!</v>
      </c>
      <c r="S6" s="380"/>
      <c r="T6" s="377"/>
      <c r="U6" s="378"/>
      <c r="V6" s="375"/>
      <c r="W6" s="383"/>
    </row>
    <row r="7" spans="1:23" ht="18" customHeight="1" x14ac:dyDescent="0.15">
      <c r="A7" s="384"/>
      <c r="B7" s="385"/>
      <c r="C7" s="372"/>
      <c r="D7" s="373"/>
      <c r="E7" s="374" t="s">
        <v>110</v>
      </c>
      <c r="F7" s="375"/>
      <c r="G7" s="376"/>
      <c r="H7" s="375"/>
      <c r="I7" s="376"/>
      <c r="J7" s="375">
        <f t="shared" si="0"/>
        <v>0</v>
      </c>
      <c r="K7" s="376"/>
      <c r="L7" s="377"/>
      <c r="M7" s="378"/>
      <c r="N7" s="379" t="e">
        <f t="shared" si="1"/>
        <v>#DIV/0!</v>
      </c>
      <c r="O7" s="380"/>
      <c r="P7" s="381">
        <v>0.1</v>
      </c>
      <c r="Q7" s="382"/>
      <c r="R7" s="379" t="e">
        <f t="shared" si="2"/>
        <v>#DIV/0!</v>
      </c>
      <c r="S7" s="380"/>
      <c r="T7" s="377"/>
      <c r="U7" s="378"/>
      <c r="V7" s="375"/>
      <c r="W7" s="383"/>
    </row>
    <row r="8" spans="1:23" ht="18" customHeight="1" x14ac:dyDescent="0.15">
      <c r="A8" s="384"/>
      <c r="B8" s="385"/>
      <c r="C8" s="372"/>
      <c r="D8" s="373"/>
      <c r="E8" s="374" t="s">
        <v>87</v>
      </c>
      <c r="F8" s="375"/>
      <c r="G8" s="376"/>
      <c r="H8" s="375"/>
      <c r="I8" s="376"/>
      <c r="J8" s="375">
        <f t="shared" si="0"/>
        <v>0</v>
      </c>
      <c r="K8" s="376"/>
      <c r="L8" s="377"/>
      <c r="M8" s="378"/>
      <c r="N8" s="379" t="e">
        <f t="shared" si="1"/>
        <v>#DIV/0!</v>
      </c>
      <c r="O8" s="380"/>
      <c r="P8" s="381">
        <v>0.1</v>
      </c>
      <c r="Q8" s="382"/>
      <c r="R8" s="379" t="e">
        <f t="shared" si="2"/>
        <v>#DIV/0!</v>
      </c>
      <c r="S8" s="380"/>
      <c r="T8" s="377"/>
      <c r="U8" s="378"/>
      <c r="V8" s="375"/>
      <c r="W8" s="383"/>
    </row>
    <row r="9" spans="1:23" ht="18" customHeight="1" x14ac:dyDescent="0.15">
      <c r="A9" s="384"/>
      <c r="B9" s="385"/>
      <c r="C9" s="372"/>
      <c r="D9" s="386"/>
      <c r="E9" s="387" t="s">
        <v>87</v>
      </c>
      <c r="F9" s="388"/>
      <c r="G9" s="389"/>
      <c r="H9" s="379"/>
      <c r="I9" s="380"/>
      <c r="J9" s="375">
        <f t="shared" si="0"/>
        <v>0</v>
      </c>
      <c r="K9" s="376"/>
      <c r="L9" s="377"/>
      <c r="M9" s="378"/>
      <c r="N9" s="379" t="e">
        <f t="shared" si="1"/>
        <v>#DIV/0!</v>
      </c>
      <c r="O9" s="380"/>
      <c r="P9" s="390">
        <v>0.1</v>
      </c>
      <c r="Q9" s="391"/>
      <c r="R9" s="379" t="e">
        <f t="shared" si="2"/>
        <v>#DIV/0!</v>
      </c>
      <c r="S9" s="380"/>
      <c r="T9" s="377"/>
      <c r="U9" s="378"/>
      <c r="V9" s="375"/>
      <c r="W9" s="383"/>
    </row>
    <row r="10" spans="1:23" ht="18" customHeight="1" x14ac:dyDescent="0.15">
      <c r="A10" s="384"/>
      <c r="B10" s="385"/>
      <c r="C10" s="372"/>
      <c r="D10" s="392"/>
      <c r="E10" s="393" t="s">
        <v>87</v>
      </c>
      <c r="F10" s="388"/>
      <c r="G10" s="389"/>
      <c r="H10" s="379"/>
      <c r="I10" s="380"/>
      <c r="J10" s="375">
        <f t="shared" si="0"/>
        <v>0</v>
      </c>
      <c r="K10" s="376"/>
      <c r="L10" s="377"/>
      <c r="M10" s="378"/>
      <c r="N10" s="379" t="e">
        <f t="shared" si="1"/>
        <v>#DIV/0!</v>
      </c>
      <c r="O10" s="380"/>
      <c r="P10" s="390">
        <v>0.1</v>
      </c>
      <c r="Q10" s="391"/>
      <c r="R10" s="379" t="e">
        <f t="shared" si="2"/>
        <v>#DIV/0!</v>
      </c>
      <c r="S10" s="380"/>
      <c r="T10" s="377"/>
      <c r="U10" s="378"/>
      <c r="V10" s="375"/>
      <c r="W10" s="383"/>
    </row>
    <row r="11" spans="1:23" ht="18" customHeight="1" x14ac:dyDescent="0.15">
      <c r="A11" s="384"/>
      <c r="B11" s="385"/>
      <c r="C11" s="372"/>
      <c r="D11" s="392"/>
      <c r="E11" s="393" t="s">
        <v>87</v>
      </c>
      <c r="F11" s="388"/>
      <c r="G11" s="389"/>
      <c r="H11" s="379"/>
      <c r="I11" s="380"/>
      <c r="J11" s="375">
        <f t="shared" si="0"/>
        <v>0</v>
      </c>
      <c r="K11" s="376"/>
      <c r="L11" s="377"/>
      <c r="M11" s="378"/>
      <c r="N11" s="379" t="e">
        <f t="shared" si="1"/>
        <v>#DIV/0!</v>
      </c>
      <c r="O11" s="380"/>
      <c r="P11" s="390">
        <v>0.1</v>
      </c>
      <c r="Q11" s="391"/>
      <c r="R11" s="379" t="e">
        <f t="shared" si="2"/>
        <v>#DIV/0!</v>
      </c>
      <c r="S11" s="380"/>
      <c r="T11" s="377"/>
      <c r="U11" s="378"/>
      <c r="V11" s="375"/>
      <c r="W11" s="383"/>
    </row>
    <row r="12" spans="1:23" ht="18" customHeight="1" x14ac:dyDescent="0.15">
      <c r="A12" s="384"/>
      <c r="B12" s="385"/>
      <c r="C12" s="372"/>
      <c r="D12" s="394"/>
      <c r="E12" s="395" t="s">
        <v>87</v>
      </c>
      <c r="F12" s="388"/>
      <c r="G12" s="389"/>
      <c r="H12" s="379"/>
      <c r="I12" s="380"/>
      <c r="J12" s="375">
        <f t="shared" si="0"/>
        <v>0</v>
      </c>
      <c r="K12" s="376"/>
      <c r="L12" s="377"/>
      <c r="M12" s="378"/>
      <c r="N12" s="379" t="e">
        <f t="shared" si="1"/>
        <v>#DIV/0!</v>
      </c>
      <c r="O12" s="380"/>
      <c r="P12" s="390">
        <v>0.1</v>
      </c>
      <c r="Q12" s="391"/>
      <c r="R12" s="379" t="e">
        <f t="shared" si="2"/>
        <v>#DIV/0!</v>
      </c>
      <c r="S12" s="380"/>
      <c r="T12" s="377"/>
      <c r="U12" s="378"/>
      <c r="V12" s="375"/>
      <c r="W12" s="383"/>
    </row>
    <row r="13" spans="1:23" ht="18" customHeight="1" x14ac:dyDescent="0.15">
      <c r="A13" s="384"/>
      <c r="B13" s="385"/>
      <c r="C13" s="372"/>
      <c r="D13" s="394"/>
      <c r="E13" s="395" t="s">
        <v>87</v>
      </c>
      <c r="F13" s="388"/>
      <c r="G13" s="389"/>
      <c r="H13" s="379"/>
      <c r="I13" s="380"/>
      <c r="J13" s="375">
        <f t="shared" si="0"/>
        <v>0</v>
      </c>
      <c r="K13" s="376"/>
      <c r="L13" s="377"/>
      <c r="M13" s="378"/>
      <c r="N13" s="379" t="e">
        <f t="shared" si="1"/>
        <v>#DIV/0!</v>
      </c>
      <c r="O13" s="380"/>
      <c r="P13" s="390">
        <v>0.1</v>
      </c>
      <c r="Q13" s="391"/>
      <c r="R13" s="379" t="e">
        <f t="shared" si="2"/>
        <v>#DIV/0!</v>
      </c>
      <c r="S13" s="380"/>
      <c r="T13" s="377"/>
      <c r="U13" s="378"/>
      <c r="V13" s="375"/>
      <c r="W13" s="383"/>
    </row>
    <row r="14" spans="1:23" ht="18" customHeight="1" x14ac:dyDescent="0.15">
      <c r="A14" s="384"/>
      <c r="B14" s="385"/>
      <c r="C14" s="372"/>
      <c r="D14" s="394"/>
      <c r="E14" s="395" t="s">
        <v>87</v>
      </c>
      <c r="F14" s="388"/>
      <c r="G14" s="389"/>
      <c r="H14" s="379"/>
      <c r="I14" s="380"/>
      <c r="J14" s="375">
        <f t="shared" si="0"/>
        <v>0</v>
      </c>
      <c r="K14" s="376"/>
      <c r="L14" s="377"/>
      <c r="M14" s="378"/>
      <c r="N14" s="379" t="e">
        <f t="shared" si="1"/>
        <v>#DIV/0!</v>
      </c>
      <c r="O14" s="380"/>
      <c r="P14" s="390">
        <v>0.1</v>
      </c>
      <c r="Q14" s="391"/>
      <c r="R14" s="379" t="e">
        <f t="shared" si="2"/>
        <v>#DIV/0!</v>
      </c>
      <c r="S14" s="380"/>
      <c r="T14" s="377"/>
      <c r="U14" s="378"/>
      <c r="V14" s="388"/>
      <c r="W14" s="396"/>
    </row>
    <row r="15" spans="1:23" ht="18" customHeight="1" thickBot="1" x14ac:dyDescent="0.2">
      <c r="A15" s="384"/>
      <c r="B15" s="397"/>
      <c r="C15" s="372"/>
      <c r="D15" s="398"/>
      <c r="E15" s="399" t="s">
        <v>87</v>
      </c>
      <c r="F15" s="400"/>
      <c r="G15" s="401"/>
      <c r="H15" s="402"/>
      <c r="I15" s="403"/>
      <c r="J15" s="375">
        <f t="shared" si="0"/>
        <v>0</v>
      </c>
      <c r="K15" s="376"/>
      <c r="L15" s="404"/>
      <c r="M15" s="405"/>
      <c r="N15" s="379" t="e">
        <f t="shared" si="1"/>
        <v>#DIV/0!</v>
      </c>
      <c r="O15" s="380"/>
      <c r="P15" s="406">
        <v>0.1</v>
      </c>
      <c r="Q15" s="407"/>
      <c r="R15" s="408" t="e">
        <f t="shared" si="2"/>
        <v>#DIV/0!</v>
      </c>
      <c r="S15" s="409"/>
      <c r="T15" s="404"/>
      <c r="U15" s="405"/>
      <c r="V15" s="402"/>
      <c r="W15" s="410"/>
    </row>
    <row r="16" spans="1:23" ht="18" customHeight="1" thickBot="1" x14ac:dyDescent="0.2">
      <c r="A16" s="384"/>
      <c r="B16" s="119" t="s">
        <v>107</v>
      </c>
      <c r="C16" s="129"/>
      <c r="D16" s="127" t="s">
        <v>104</v>
      </c>
      <c r="E16" s="128"/>
      <c r="F16" s="226" t="s">
        <v>103</v>
      </c>
      <c r="G16" s="227"/>
      <c r="H16" s="232">
        <f>SUM(H6:I15)</f>
        <v>0</v>
      </c>
      <c r="I16" s="233"/>
      <c r="J16" s="232">
        <f>SUM(J6:K15)</f>
        <v>0</v>
      </c>
      <c r="K16" s="233"/>
      <c r="L16" s="226" t="s">
        <v>103</v>
      </c>
      <c r="M16" s="227"/>
      <c r="N16" s="228" t="e">
        <f>SUM(N6:O15)</f>
        <v>#DIV/0!</v>
      </c>
      <c r="O16" s="229"/>
      <c r="P16" s="230" t="s">
        <v>103</v>
      </c>
      <c r="Q16" s="231"/>
      <c r="R16" s="232" t="e">
        <f>SUM(R6:S15)</f>
        <v>#DIV/0!</v>
      </c>
      <c r="S16" s="233"/>
      <c r="T16" s="226" t="s">
        <v>103</v>
      </c>
      <c r="U16" s="227"/>
      <c r="V16" s="226" t="s">
        <v>103</v>
      </c>
      <c r="W16" s="227"/>
    </row>
    <row r="17" spans="1:23" ht="18" customHeight="1" x14ac:dyDescent="0.15">
      <c r="A17" s="384"/>
      <c r="B17" s="411" t="s">
        <v>106</v>
      </c>
      <c r="C17" s="412"/>
      <c r="D17" s="413"/>
      <c r="E17" s="414" t="s">
        <v>87</v>
      </c>
      <c r="F17" s="415"/>
      <c r="G17" s="416"/>
      <c r="H17" s="415"/>
      <c r="I17" s="416"/>
      <c r="J17" s="415">
        <f t="shared" ref="J17:J23" si="3">H17</f>
        <v>0</v>
      </c>
      <c r="K17" s="416"/>
      <c r="L17" s="417"/>
      <c r="M17" s="418"/>
      <c r="N17" s="419" t="e">
        <f>J17/L17</f>
        <v>#DIV/0!</v>
      </c>
      <c r="O17" s="420"/>
      <c r="P17" s="421">
        <v>0.1</v>
      </c>
      <c r="Q17" s="422"/>
      <c r="R17" s="419" t="e">
        <f>H17*P17/L17</f>
        <v>#DIV/0!</v>
      </c>
      <c r="S17" s="420"/>
      <c r="T17" s="417"/>
      <c r="U17" s="418"/>
      <c r="V17" s="415"/>
      <c r="W17" s="423"/>
    </row>
    <row r="18" spans="1:23" ht="18" customHeight="1" x14ac:dyDescent="0.15">
      <c r="A18" s="384"/>
      <c r="B18" s="424"/>
      <c r="C18" s="372"/>
      <c r="D18" s="373"/>
      <c r="E18" s="374" t="s">
        <v>87</v>
      </c>
      <c r="F18" s="375"/>
      <c r="G18" s="376"/>
      <c r="H18" s="375"/>
      <c r="I18" s="376"/>
      <c r="J18" s="425">
        <f t="shared" si="3"/>
        <v>0</v>
      </c>
      <c r="K18" s="426"/>
      <c r="L18" s="377"/>
      <c r="M18" s="378"/>
      <c r="N18" s="427" t="e">
        <f>J18/L18</f>
        <v>#DIV/0!</v>
      </c>
      <c r="O18" s="428"/>
      <c r="P18" s="381">
        <v>0.1</v>
      </c>
      <c r="Q18" s="382"/>
      <c r="R18" s="427" t="e">
        <f>H18*P18/L18</f>
        <v>#DIV/0!</v>
      </c>
      <c r="S18" s="428"/>
      <c r="T18" s="377"/>
      <c r="U18" s="378"/>
      <c r="V18" s="375"/>
      <c r="W18" s="383"/>
    </row>
    <row r="19" spans="1:23" ht="18" customHeight="1" x14ac:dyDescent="0.15">
      <c r="A19" s="384"/>
      <c r="B19" s="424"/>
      <c r="C19" s="372"/>
      <c r="D19" s="373"/>
      <c r="E19" s="374" t="s">
        <v>87</v>
      </c>
      <c r="F19" s="375"/>
      <c r="G19" s="376"/>
      <c r="H19" s="375"/>
      <c r="I19" s="376"/>
      <c r="J19" s="425">
        <f>H19</f>
        <v>0</v>
      </c>
      <c r="K19" s="426"/>
      <c r="L19" s="377"/>
      <c r="M19" s="378"/>
      <c r="N19" s="427" t="e">
        <f>J19/L19</f>
        <v>#DIV/0!</v>
      </c>
      <c r="O19" s="428"/>
      <c r="P19" s="381">
        <v>0.1</v>
      </c>
      <c r="Q19" s="382"/>
      <c r="R19" s="427" t="e">
        <f>H19*P19/L19</f>
        <v>#DIV/0!</v>
      </c>
      <c r="S19" s="428"/>
      <c r="T19" s="377"/>
      <c r="U19" s="378"/>
      <c r="V19" s="375"/>
      <c r="W19" s="383"/>
    </row>
    <row r="20" spans="1:23" ht="18" customHeight="1" x14ac:dyDescent="0.15">
      <c r="A20" s="384"/>
      <c r="B20" s="424"/>
      <c r="C20" s="372"/>
      <c r="D20" s="373"/>
      <c r="E20" s="374" t="s">
        <v>110</v>
      </c>
      <c r="F20" s="375"/>
      <c r="G20" s="376"/>
      <c r="H20" s="375"/>
      <c r="I20" s="376"/>
      <c r="J20" s="425">
        <f t="shared" si="3"/>
        <v>0</v>
      </c>
      <c r="K20" s="426"/>
      <c r="L20" s="377"/>
      <c r="M20" s="378"/>
      <c r="N20" s="427" t="e">
        <f>J20/L20</f>
        <v>#DIV/0!</v>
      </c>
      <c r="O20" s="428"/>
      <c r="P20" s="381">
        <v>0.1</v>
      </c>
      <c r="Q20" s="382"/>
      <c r="R20" s="427" t="e">
        <f>H20*P20/L20</f>
        <v>#DIV/0!</v>
      </c>
      <c r="S20" s="428"/>
      <c r="T20" s="377"/>
      <c r="U20" s="378"/>
      <c r="V20" s="375"/>
      <c r="W20" s="383"/>
    </row>
    <row r="21" spans="1:23" ht="18" customHeight="1" x14ac:dyDescent="0.15">
      <c r="A21" s="384"/>
      <c r="B21" s="424"/>
      <c r="C21" s="429"/>
      <c r="D21" s="373"/>
      <c r="E21" s="374" t="s">
        <v>110</v>
      </c>
      <c r="F21" s="375"/>
      <c r="G21" s="376"/>
      <c r="H21" s="375"/>
      <c r="I21" s="376"/>
      <c r="J21" s="425">
        <f t="shared" si="3"/>
        <v>0</v>
      </c>
      <c r="K21" s="426"/>
      <c r="L21" s="377"/>
      <c r="M21" s="378"/>
      <c r="N21" s="427" t="e">
        <f>J21/L21</f>
        <v>#DIV/0!</v>
      </c>
      <c r="O21" s="428"/>
      <c r="P21" s="381">
        <v>0.1</v>
      </c>
      <c r="Q21" s="382"/>
      <c r="R21" s="427" t="e">
        <f>H21*P21/L21</f>
        <v>#DIV/0!</v>
      </c>
      <c r="S21" s="428"/>
      <c r="T21" s="377"/>
      <c r="U21" s="378"/>
      <c r="V21" s="375"/>
      <c r="W21" s="383"/>
    </row>
    <row r="22" spans="1:23" ht="18" customHeight="1" x14ac:dyDescent="0.15">
      <c r="A22" s="384"/>
      <c r="B22" s="424"/>
      <c r="C22" s="372"/>
      <c r="D22" s="373"/>
      <c r="E22" s="374" t="s">
        <v>185</v>
      </c>
      <c r="F22" s="377"/>
      <c r="G22" s="378"/>
      <c r="H22" s="375"/>
      <c r="I22" s="376"/>
      <c r="J22" s="425">
        <f t="shared" si="3"/>
        <v>0</v>
      </c>
      <c r="K22" s="426"/>
      <c r="L22" s="375"/>
      <c r="M22" s="376"/>
      <c r="N22" s="427" t="e">
        <f t="shared" ref="N22:N23" si="4">J22/L22</f>
        <v>#DIV/0!</v>
      </c>
      <c r="O22" s="428"/>
      <c r="P22" s="381">
        <v>0.1</v>
      </c>
      <c r="Q22" s="382"/>
      <c r="R22" s="427" t="e">
        <f>H22*P22/L22</f>
        <v>#DIV/0!</v>
      </c>
      <c r="S22" s="428"/>
      <c r="T22" s="377"/>
      <c r="U22" s="378"/>
      <c r="V22" s="375"/>
      <c r="W22" s="383"/>
    </row>
    <row r="23" spans="1:23" ht="18" customHeight="1" thickBot="1" x14ac:dyDescent="0.2">
      <c r="A23" s="384"/>
      <c r="B23" s="430"/>
      <c r="C23" s="431"/>
      <c r="D23" s="398"/>
      <c r="E23" s="399" t="s">
        <v>110</v>
      </c>
      <c r="F23" s="402"/>
      <c r="G23" s="403"/>
      <c r="H23" s="402"/>
      <c r="I23" s="403"/>
      <c r="J23" s="402">
        <f t="shared" si="3"/>
        <v>0</v>
      </c>
      <c r="K23" s="403"/>
      <c r="L23" s="402"/>
      <c r="M23" s="403"/>
      <c r="N23" s="432" t="e">
        <f t="shared" si="4"/>
        <v>#DIV/0!</v>
      </c>
      <c r="O23" s="433"/>
      <c r="P23" s="406">
        <v>0.1</v>
      </c>
      <c r="Q23" s="407"/>
      <c r="R23" s="432" t="e">
        <f>H23*P23/L23</f>
        <v>#DIV/0!</v>
      </c>
      <c r="S23" s="433"/>
      <c r="T23" s="404"/>
      <c r="U23" s="405"/>
      <c r="V23" s="402"/>
      <c r="W23" s="410"/>
    </row>
    <row r="24" spans="1:23" ht="18" customHeight="1" thickBot="1" x14ac:dyDescent="0.2">
      <c r="A24" s="434"/>
      <c r="B24" s="117" t="s">
        <v>105</v>
      </c>
      <c r="C24" s="118"/>
      <c r="D24" s="125" t="s">
        <v>104</v>
      </c>
      <c r="E24" s="126"/>
      <c r="F24" s="234" t="s">
        <v>103</v>
      </c>
      <c r="G24" s="235"/>
      <c r="H24" s="236">
        <f>SUM(H17:I23)</f>
        <v>0</v>
      </c>
      <c r="I24" s="237"/>
      <c r="J24" s="236">
        <f>SUM(J17:K23)</f>
        <v>0</v>
      </c>
      <c r="K24" s="237"/>
      <c r="L24" s="234" t="s">
        <v>103</v>
      </c>
      <c r="M24" s="235"/>
      <c r="N24" s="236" t="e">
        <f>SUM(N17:O23)</f>
        <v>#DIV/0!</v>
      </c>
      <c r="O24" s="237"/>
      <c r="P24" s="238" t="s">
        <v>103</v>
      </c>
      <c r="Q24" s="239"/>
      <c r="R24" s="236" t="e">
        <f>SUM(R17:R23)</f>
        <v>#DIV/0!</v>
      </c>
      <c r="S24" s="237"/>
      <c r="T24" s="234" t="s">
        <v>103</v>
      </c>
      <c r="U24" s="235"/>
      <c r="V24" s="240"/>
      <c r="W24" s="241"/>
    </row>
    <row r="25" spans="1:23" ht="18" customHeight="1" thickTop="1" thickBot="1" x14ac:dyDescent="0.2">
      <c r="P25" s="435"/>
      <c r="Q25" s="435"/>
    </row>
    <row r="26" spans="1:23" ht="18" customHeight="1" thickTop="1" x14ac:dyDescent="0.15">
      <c r="A26" s="436" t="s">
        <v>109</v>
      </c>
      <c r="B26" s="437" t="s">
        <v>108</v>
      </c>
      <c r="C26" s="438"/>
      <c r="D26" s="439"/>
      <c r="E26" s="440" t="s">
        <v>1</v>
      </c>
      <c r="F26" s="441"/>
      <c r="G26" s="442"/>
      <c r="H26" s="443"/>
      <c r="I26" s="444"/>
      <c r="J26" s="445">
        <f>H26</f>
        <v>0</v>
      </c>
      <c r="K26" s="446"/>
      <c r="L26" s="441"/>
      <c r="M26" s="442"/>
      <c r="N26" s="443" t="e">
        <f>J26/L26</f>
        <v>#DIV/0!</v>
      </c>
      <c r="O26" s="444"/>
      <c r="P26" s="447">
        <v>0.1</v>
      </c>
      <c r="Q26" s="448"/>
      <c r="R26" s="443" t="e">
        <f>H26*P26/L26</f>
        <v>#DIV/0!</v>
      </c>
      <c r="S26" s="444"/>
      <c r="T26" s="441"/>
      <c r="U26" s="442"/>
      <c r="V26" s="449"/>
      <c r="W26" s="450"/>
    </row>
    <row r="27" spans="1:23" ht="18" customHeight="1" x14ac:dyDescent="0.15">
      <c r="A27" s="384"/>
      <c r="B27" s="385"/>
      <c r="C27" s="372"/>
      <c r="D27" s="386"/>
      <c r="E27" s="387" t="s">
        <v>1</v>
      </c>
      <c r="F27" s="377"/>
      <c r="G27" s="378"/>
      <c r="H27" s="379"/>
      <c r="I27" s="380"/>
      <c r="J27" s="451">
        <f t="shared" ref="J27:J31" si="5">H27</f>
        <v>0</v>
      </c>
      <c r="K27" s="452"/>
      <c r="L27" s="375"/>
      <c r="M27" s="376"/>
      <c r="N27" s="379" t="e">
        <f t="shared" ref="N27:N31" si="6">J27/L27</f>
        <v>#DIV/0!</v>
      </c>
      <c r="O27" s="380"/>
      <c r="P27" s="381">
        <v>0.1</v>
      </c>
      <c r="Q27" s="382"/>
      <c r="R27" s="379" t="e">
        <f t="shared" ref="R27:R31" si="7">H27*P27/L27</f>
        <v>#DIV/0!</v>
      </c>
      <c r="S27" s="380"/>
      <c r="T27" s="377"/>
      <c r="U27" s="378"/>
      <c r="V27" s="375"/>
      <c r="W27" s="383"/>
    </row>
    <row r="28" spans="1:23" ht="18" customHeight="1" x14ac:dyDescent="0.15">
      <c r="A28" s="384"/>
      <c r="B28" s="385"/>
      <c r="C28" s="372"/>
      <c r="D28" s="386"/>
      <c r="E28" s="387" t="s">
        <v>1</v>
      </c>
      <c r="F28" s="377"/>
      <c r="G28" s="378"/>
      <c r="H28" s="379"/>
      <c r="I28" s="380"/>
      <c r="J28" s="451">
        <f t="shared" si="5"/>
        <v>0</v>
      </c>
      <c r="K28" s="452"/>
      <c r="L28" s="377"/>
      <c r="M28" s="378"/>
      <c r="N28" s="379" t="e">
        <f t="shared" si="6"/>
        <v>#DIV/0!</v>
      </c>
      <c r="O28" s="380"/>
      <c r="P28" s="390">
        <v>0.1</v>
      </c>
      <c r="Q28" s="391"/>
      <c r="R28" s="379" t="e">
        <f t="shared" si="7"/>
        <v>#DIV/0!</v>
      </c>
      <c r="S28" s="380"/>
      <c r="T28" s="377"/>
      <c r="U28" s="378"/>
      <c r="V28" s="375"/>
      <c r="W28" s="383"/>
    </row>
    <row r="29" spans="1:23" ht="18" customHeight="1" x14ac:dyDescent="0.15">
      <c r="A29" s="384"/>
      <c r="B29" s="385"/>
      <c r="C29" s="372"/>
      <c r="D29" s="373"/>
      <c r="E29" s="374" t="s">
        <v>1</v>
      </c>
      <c r="F29" s="377"/>
      <c r="G29" s="378"/>
      <c r="H29" s="453"/>
      <c r="I29" s="454"/>
      <c r="J29" s="451">
        <f t="shared" si="5"/>
        <v>0</v>
      </c>
      <c r="K29" s="452"/>
      <c r="L29" s="375"/>
      <c r="M29" s="376"/>
      <c r="N29" s="379" t="e">
        <f t="shared" si="6"/>
        <v>#DIV/0!</v>
      </c>
      <c r="O29" s="380"/>
      <c r="P29" s="381">
        <v>0.1</v>
      </c>
      <c r="Q29" s="382"/>
      <c r="R29" s="379" t="e">
        <f t="shared" si="7"/>
        <v>#DIV/0!</v>
      </c>
      <c r="S29" s="380"/>
      <c r="T29" s="377"/>
      <c r="U29" s="378"/>
      <c r="V29" s="375"/>
      <c r="W29" s="383"/>
    </row>
    <row r="30" spans="1:23" ht="18" customHeight="1" x14ac:dyDescent="0.15">
      <c r="A30" s="384"/>
      <c r="B30" s="385"/>
      <c r="C30" s="372"/>
      <c r="D30" s="386"/>
      <c r="E30" s="387" t="s">
        <v>1</v>
      </c>
      <c r="F30" s="377"/>
      <c r="G30" s="378"/>
      <c r="H30" s="379"/>
      <c r="I30" s="380"/>
      <c r="J30" s="451">
        <f t="shared" si="5"/>
        <v>0</v>
      </c>
      <c r="K30" s="452"/>
      <c r="L30" s="375"/>
      <c r="M30" s="376"/>
      <c r="N30" s="379" t="e">
        <f t="shared" si="6"/>
        <v>#DIV/0!</v>
      </c>
      <c r="O30" s="380"/>
      <c r="P30" s="381">
        <v>0.1</v>
      </c>
      <c r="Q30" s="382"/>
      <c r="R30" s="379" t="e">
        <f t="shared" si="7"/>
        <v>#DIV/0!</v>
      </c>
      <c r="S30" s="380"/>
      <c r="T30" s="377"/>
      <c r="U30" s="378"/>
      <c r="V30" s="375"/>
      <c r="W30" s="383"/>
    </row>
    <row r="31" spans="1:23" ht="18" customHeight="1" thickBot="1" x14ac:dyDescent="0.2">
      <c r="A31" s="384"/>
      <c r="B31" s="397"/>
      <c r="C31" s="431"/>
      <c r="D31" s="398"/>
      <c r="E31" s="399" t="s">
        <v>1</v>
      </c>
      <c r="F31" s="404"/>
      <c r="G31" s="405"/>
      <c r="H31" s="408"/>
      <c r="I31" s="409"/>
      <c r="J31" s="455">
        <f t="shared" si="5"/>
        <v>0</v>
      </c>
      <c r="K31" s="456"/>
      <c r="L31" s="402"/>
      <c r="M31" s="403"/>
      <c r="N31" s="408" t="e">
        <f t="shared" si="6"/>
        <v>#DIV/0!</v>
      </c>
      <c r="O31" s="409"/>
      <c r="P31" s="406">
        <v>0.1</v>
      </c>
      <c r="Q31" s="407"/>
      <c r="R31" s="408" t="e">
        <f t="shared" si="7"/>
        <v>#DIV/0!</v>
      </c>
      <c r="S31" s="409"/>
      <c r="T31" s="404"/>
      <c r="U31" s="405"/>
      <c r="V31" s="402"/>
      <c r="W31" s="410"/>
    </row>
    <row r="32" spans="1:23" ht="18" customHeight="1" thickBot="1" x14ac:dyDescent="0.2">
      <c r="A32" s="384"/>
      <c r="B32" s="120" t="s">
        <v>107</v>
      </c>
      <c r="C32" s="129"/>
      <c r="D32" s="127" t="s">
        <v>104</v>
      </c>
      <c r="E32" s="128"/>
      <c r="F32" s="226" t="s">
        <v>103</v>
      </c>
      <c r="G32" s="227"/>
      <c r="H32" s="232">
        <f>SUM(H26:I31)</f>
        <v>0</v>
      </c>
      <c r="I32" s="233"/>
      <c r="J32" s="232">
        <f>J26+J30</f>
        <v>0</v>
      </c>
      <c r="K32" s="233"/>
      <c r="L32" s="226" t="s">
        <v>103</v>
      </c>
      <c r="M32" s="227"/>
      <c r="N32" s="232" t="e">
        <f>SUM(N26:N31)</f>
        <v>#DIV/0!</v>
      </c>
      <c r="O32" s="233"/>
      <c r="P32" s="230" t="s">
        <v>103</v>
      </c>
      <c r="Q32" s="231"/>
      <c r="R32" s="232" t="e">
        <f>SUM(R26:R31)</f>
        <v>#DIV/0!</v>
      </c>
      <c r="S32" s="233"/>
      <c r="T32" s="226" t="s">
        <v>103</v>
      </c>
      <c r="U32" s="227"/>
      <c r="V32" s="226" t="s">
        <v>103</v>
      </c>
      <c r="W32" s="227"/>
    </row>
    <row r="33" spans="1:23" ht="18" customHeight="1" x14ac:dyDescent="0.15">
      <c r="A33" s="384"/>
      <c r="B33" s="424" t="s">
        <v>106</v>
      </c>
      <c r="C33" s="457"/>
      <c r="D33" s="365"/>
      <c r="E33" s="364" t="s">
        <v>1</v>
      </c>
      <c r="F33" s="366"/>
      <c r="G33" s="367"/>
      <c r="H33" s="427"/>
      <c r="I33" s="428"/>
      <c r="J33" s="425">
        <f>H33</f>
        <v>0</v>
      </c>
      <c r="K33" s="426"/>
      <c r="L33" s="366"/>
      <c r="M33" s="367"/>
      <c r="N33" s="427" t="e">
        <f>J33/L33</f>
        <v>#DIV/0!</v>
      </c>
      <c r="O33" s="428"/>
      <c r="P33" s="458">
        <v>0.1</v>
      </c>
      <c r="Q33" s="459"/>
      <c r="R33" s="427" t="e">
        <f>H33*P33/L33</f>
        <v>#DIV/0!</v>
      </c>
      <c r="S33" s="428"/>
      <c r="T33" s="427"/>
      <c r="U33" s="428"/>
      <c r="V33" s="425"/>
      <c r="W33" s="460"/>
    </row>
    <row r="34" spans="1:23" ht="18" customHeight="1" x14ac:dyDescent="0.15">
      <c r="A34" s="384"/>
      <c r="B34" s="424"/>
      <c r="C34" s="372"/>
      <c r="D34" s="386"/>
      <c r="E34" s="387" t="s">
        <v>1</v>
      </c>
      <c r="F34" s="377"/>
      <c r="G34" s="378"/>
      <c r="H34" s="379"/>
      <c r="I34" s="380"/>
      <c r="J34" s="379">
        <f t="shared" ref="J34:J39" si="8">H34</f>
        <v>0</v>
      </c>
      <c r="K34" s="380"/>
      <c r="L34" s="375"/>
      <c r="M34" s="376"/>
      <c r="N34" s="379" t="e">
        <f t="shared" ref="N34:N39" si="9">J34/L34</f>
        <v>#DIV/0!</v>
      </c>
      <c r="O34" s="380"/>
      <c r="P34" s="381">
        <v>0.1</v>
      </c>
      <c r="Q34" s="382"/>
      <c r="R34" s="379" t="e">
        <f>H34*P34/L34</f>
        <v>#DIV/0!</v>
      </c>
      <c r="S34" s="380"/>
      <c r="T34" s="377"/>
      <c r="U34" s="378"/>
      <c r="V34" s="375"/>
      <c r="W34" s="383"/>
    </row>
    <row r="35" spans="1:23" ht="18" customHeight="1" x14ac:dyDescent="0.15">
      <c r="A35" s="384"/>
      <c r="B35" s="424"/>
      <c r="C35" s="372"/>
      <c r="D35" s="373"/>
      <c r="E35" s="374" t="s">
        <v>1</v>
      </c>
      <c r="F35" s="377"/>
      <c r="G35" s="378"/>
      <c r="H35" s="379"/>
      <c r="I35" s="380"/>
      <c r="J35" s="379">
        <f t="shared" si="8"/>
        <v>0</v>
      </c>
      <c r="K35" s="380"/>
      <c r="L35" s="375"/>
      <c r="M35" s="376"/>
      <c r="N35" s="379" t="e">
        <f t="shared" si="9"/>
        <v>#DIV/0!</v>
      </c>
      <c r="O35" s="380"/>
      <c r="P35" s="381">
        <v>0.1</v>
      </c>
      <c r="Q35" s="382"/>
      <c r="R35" s="379" t="e">
        <f>H35*P35/L35</f>
        <v>#DIV/0!</v>
      </c>
      <c r="S35" s="380"/>
      <c r="T35" s="377"/>
      <c r="U35" s="378"/>
      <c r="V35" s="375"/>
      <c r="W35" s="383"/>
    </row>
    <row r="36" spans="1:23" ht="18" customHeight="1" x14ac:dyDescent="0.15">
      <c r="A36" s="384"/>
      <c r="B36" s="424"/>
      <c r="C36" s="372"/>
      <c r="D36" s="373"/>
      <c r="E36" s="374" t="s">
        <v>1</v>
      </c>
      <c r="F36" s="377"/>
      <c r="G36" s="378"/>
      <c r="H36" s="379"/>
      <c r="I36" s="380"/>
      <c r="J36" s="379">
        <f t="shared" si="8"/>
        <v>0</v>
      </c>
      <c r="K36" s="380"/>
      <c r="L36" s="375"/>
      <c r="M36" s="376"/>
      <c r="N36" s="379" t="e">
        <f t="shared" si="9"/>
        <v>#DIV/0!</v>
      </c>
      <c r="O36" s="380"/>
      <c r="P36" s="381">
        <v>0.1</v>
      </c>
      <c r="Q36" s="382"/>
      <c r="R36" s="379" t="e">
        <f>H36*P36/L36</f>
        <v>#DIV/0!</v>
      </c>
      <c r="S36" s="380"/>
      <c r="T36" s="377"/>
      <c r="U36" s="378"/>
      <c r="V36" s="375"/>
      <c r="W36" s="383"/>
    </row>
    <row r="37" spans="1:23" ht="18" customHeight="1" x14ac:dyDescent="0.15">
      <c r="A37" s="384"/>
      <c r="B37" s="424"/>
      <c r="C37" s="372"/>
      <c r="D37" s="386"/>
      <c r="E37" s="387" t="s">
        <v>1</v>
      </c>
      <c r="F37" s="377"/>
      <c r="G37" s="378"/>
      <c r="H37" s="379"/>
      <c r="I37" s="380"/>
      <c r="J37" s="379">
        <f t="shared" si="8"/>
        <v>0</v>
      </c>
      <c r="K37" s="380"/>
      <c r="L37" s="375"/>
      <c r="M37" s="376"/>
      <c r="N37" s="379" t="e">
        <f t="shared" si="9"/>
        <v>#DIV/0!</v>
      </c>
      <c r="O37" s="380"/>
      <c r="P37" s="381">
        <v>0.1</v>
      </c>
      <c r="Q37" s="382"/>
      <c r="R37" s="379" t="e">
        <f>H37*P37/L37</f>
        <v>#DIV/0!</v>
      </c>
      <c r="S37" s="380"/>
      <c r="T37" s="377"/>
      <c r="U37" s="378"/>
      <c r="V37" s="375"/>
      <c r="W37" s="383"/>
    </row>
    <row r="38" spans="1:23" ht="18" customHeight="1" x14ac:dyDescent="0.15">
      <c r="A38" s="384"/>
      <c r="B38" s="424"/>
      <c r="C38" s="372"/>
      <c r="D38" s="373"/>
      <c r="E38" s="374" t="s">
        <v>1</v>
      </c>
      <c r="F38" s="377"/>
      <c r="G38" s="378"/>
      <c r="H38" s="379"/>
      <c r="I38" s="380"/>
      <c r="J38" s="379">
        <f t="shared" si="8"/>
        <v>0</v>
      </c>
      <c r="K38" s="380"/>
      <c r="L38" s="375"/>
      <c r="M38" s="376"/>
      <c r="N38" s="379" t="e">
        <f t="shared" si="9"/>
        <v>#DIV/0!</v>
      </c>
      <c r="O38" s="380"/>
      <c r="P38" s="381">
        <v>0.1</v>
      </c>
      <c r="Q38" s="382"/>
      <c r="R38" s="379" t="e">
        <f>H38*P38/L38</f>
        <v>#DIV/0!</v>
      </c>
      <c r="S38" s="380"/>
      <c r="T38" s="377"/>
      <c r="U38" s="378"/>
      <c r="V38" s="375"/>
      <c r="W38" s="383"/>
    </row>
    <row r="39" spans="1:23" ht="18" customHeight="1" thickBot="1" x14ac:dyDescent="0.2">
      <c r="A39" s="384"/>
      <c r="B39" s="430"/>
      <c r="C39" s="431"/>
      <c r="D39" s="398"/>
      <c r="E39" s="399" t="s">
        <v>1</v>
      </c>
      <c r="F39" s="404"/>
      <c r="G39" s="405"/>
      <c r="H39" s="408"/>
      <c r="I39" s="409"/>
      <c r="J39" s="408">
        <f t="shared" si="8"/>
        <v>0</v>
      </c>
      <c r="K39" s="409"/>
      <c r="L39" s="402"/>
      <c r="M39" s="403"/>
      <c r="N39" s="408" t="e">
        <f t="shared" si="9"/>
        <v>#DIV/0!</v>
      </c>
      <c r="O39" s="409"/>
      <c r="P39" s="406">
        <v>0.1</v>
      </c>
      <c r="Q39" s="407"/>
      <c r="R39" s="408" t="e">
        <f>H39*P39/L39</f>
        <v>#DIV/0!</v>
      </c>
      <c r="S39" s="409"/>
      <c r="T39" s="402"/>
      <c r="U39" s="403"/>
      <c r="V39" s="402"/>
      <c r="W39" s="410"/>
    </row>
    <row r="40" spans="1:23" ht="18" customHeight="1" thickBot="1" x14ac:dyDescent="0.2">
      <c r="A40" s="434"/>
      <c r="B40" s="117" t="s">
        <v>105</v>
      </c>
      <c r="C40" s="118"/>
      <c r="D40" s="125" t="s">
        <v>104</v>
      </c>
      <c r="E40" s="126"/>
      <c r="F40" s="234" t="s">
        <v>103</v>
      </c>
      <c r="G40" s="235"/>
      <c r="H40" s="236">
        <f>SUM(H33:I39)</f>
        <v>0</v>
      </c>
      <c r="I40" s="237"/>
      <c r="J40" s="242">
        <f>J33+J39</f>
        <v>0</v>
      </c>
      <c r="K40" s="243"/>
      <c r="L40" s="234" t="s">
        <v>103</v>
      </c>
      <c r="M40" s="235"/>
      <c r="N40" s="236" t="e">
        <f>SUM(N33:N39)</f>
        <v>#DIV/0!</v>
      </c>
      <c r="O40" s="237"/>
      <c r="P40" s="238" t="s">
        <v>103</v>
      </c>
      <c r="Q40" s="239"/>
      <c r="R40" s="236" t="e">
        <f>SUM(R33:R39)</f>
        <v>#DIV/0!</v>
      </c>
      <c r="S40" s="237"/>
      <c r="T40" s="234" t="s">
        <v>103</v>
      </c>
      <c r="U40" s="235"/>
      <c r="V40" s="240"/>
      <c r="W40" s="241"/>
    </row>
    <row r="41" spans="1:23" ht="12.75" thickTop="1" x14ac:dyDescent="0.15"/>
  </sheetData>
  <mergeCells count="329">
    <mergeCell ref="V9:W9"/>
    <mergeCell ref="V10:W10"/>
    <mergeCell ref="V11:W11"/>
    <mergeCell ref="V12:W12"/>
    <mergeCell ref="V13:W13"/>
    <mergeCell ref="L12:M12"/>
    <mergeCell ref="L11:M11"/>
    <mergeCell ref="L10:M10"/>
    <mergeCell ref="F28:G28"/>
    <mergeCell ref="H14:I14"/>
    <mergeCell ref="H13:I13"/>
    <mergeCell ref="V14:W14"/>
    <mergeCell ref="N28:O28"/>
    <mergeCell ref="L28:M28"/>
    <mergeCell ref="J28:K28"/>
    <mergeCell ref="H28:I28"/>
    <mergeCell ref="P13:Q13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F26:G26"/>
    <mergeCell ref="H26:I26"/>
    <mergeCell ref="F13:G13"/>
    <mergeCell ref="L14:M14"/>
    <mergeCell ref="L13:M13"/>
    <mergeCell ref="D4:E4"/>
    <mergeCell ref="D5:E5"/>
    <mergeCell ref="F4:G4"/>
    <mergeCell ref="H4:I4"/>
    <mergeCell ref="H5:I5"/>
    <mergeCell ref="J9:K9"/>
    <mergeCell ref="F7:G7"/>
    <mergeCell ref="H7:I7"/>
    <mergeCell ref="L4:M4"/>
    <mergeCell ref="H9:I9"/>
    <mergeCell ref="F9:G9"/>
    <mergeCell ref="F12:G12"/>
    <mergeCell ref="F11:G11"/>
    <mergeCell ref="F10:G10"/>
    <mergeCell ref="L9:M9"/>
    <mergeCell ref="J12:K12"/>
    <mergeCell ref="J11:K11"/>
    <mergeCell ref="J10:K10"/>
    <mergeCell ref="H12:I12"/>
    <mergeCell ref="H11:I11"/>
    <mergeCell ref="F14:G14"/>
    <mergeCell ref="H10:I10"/>
    <mergeCell ref="R4:S4"/>
    <mergeCell ref="R5:S5"/>
    <mergeCell ref="T4:U4"/>
    <mergeCell ref="T9:U9"/>
    <mergeCell ref="R9:S9"/>
    <mergeCell ref="P9:Q9"/>
    <mergeCell ref="N9:O9"/>
    <mergeCell ref="J4:K4"/>
    <mergeCell ref="J5:K5"/>
    <mergeCell ref="N4:O4"/>
    <mergeCell ref="P4:Q4"/>
    <mergeCell ref="J7:K7"/>
    <mergeCell ref="L7:M7"/>
    <mergeCell ref="L8:M8"/>
    <mergeCell ref="V39:W39"/>
    <mergeCell ref="F40:G40"/>
    <mergeCell ref="H40:I40"/>
    <mergeCell ref="J40:K40"/>
    <mergeCell ref="L40:M40"/>
    <mergeCell ref="N40:O40"/>
    <mergeCell ref="P40:Q40"/>
    <mergeCell ref="R40:S40"/>
    <mergeCell ref="L5:M5"/>
    <mergeCell ref="N5:O5"/>
    <mergeCell ref="P5:Q5"/>
    <mergeCell ref="T40:U40"/>
    <mergeCell ref="V40:W40"/>
    <mergeCell ref="T38:U38"/>
    <mergeCell ref="V38:W38"/>
    <mergeCell ref="F39:G39"/>
    <mergeCell ref="H39:I39"/>
    <mergeCell ref="J39:K39"/>
    <mergeCell ref="L39:M39"/>
    <mergeCell ref="N39:O39"/>
    <mergeCell ref="P39:Q39"/>
    <mergeCell ref="R39:S39"/>
    <mergeCell ref="T39:U39"/>
    <mergeCell ref="R36:S36"/>
    <mergeCell ref="V4:W4"/>
    <mergeCell ref="N12:O12"/>
    <mergeCell ref="N11:O11"/>
    <mergeCell ref="N10:O10"/>
    <mergeCell ref="R12:S12"/>
    <mergeCell ref="R11:S11"/>
    <mergeCell ref="R10:S10"/>
    <mergeCell ref="P12:Q12"/>
    <mergeCell ref="P11:Q11"/>
    <mergeCell ref="T8:U8"/>
    <mergeCell ref="V8:W8"/>
    <mergeCell ref="P10:Q10"/>
    <mergeCell ref="T12:U12"/>
    <mergeCell ref="T11:U11"/>
    <mergeCell ref="T10:U10"/>
    <mergeCell ref="T7:U7"/>
    <mergeCell ref="V7:W7"/>
    <mergeCell ref="R6:S6"/>
    <mergeCell ref="T6:U6"/>
    <mergeCell ref="V6:W6"/>
    <mergeCell ref="N7:O7"/>
    <mergeCell ref="R8:S8"/>
    <mergeCell ref="N8:O8"/>
    <mergeCell ref="P8:Q8"/>
    <mergeCell ref="T36:U36"/>
    <mergeCell ref="V36:W36"/>
    <mergeCell ref="F38:G38"/>
    <mergeCell ref="H38:I38"/>
    <mergeCell ref="J38:K38"/>
    <mergeCell ref="L38:M38"/>
    <mergeCell ref="N38:O38"/>
    <mergeCell ref="P38:Q38"/>
    <mergeCell ref="R38:S38"/>
    <mergeCell ref="F36:G36"/>
    <mergeCell ref="H36:I36"/>
    <mergeCell ref="J36:K36"/>
    <mergeCell ref="L36:M36"/>
    <mergeCell ref="N36:O36"/>
    <mergeCell ref="P36:Q36"/>
    <mergeCell ref="F37:G37"/>
    <mergeCell ref="N37:O37"/>
    <mergeCell ref="J37:K37"/>
    <mergeCell ref="H37:I37"/>
    <mergeCell ref="V37:W37"/>
    <mergeCell ref="P37:Q37"/>
    <mergeCell ref="R37:S37"/>
    <mergeCell ref="T37:U37"/>
    <mergeCell ref="L37:M37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P26:Q26"/>
    <mergeCell ref="R26:S26"/>
    <mergeCell ref="T26:U26"/>
    <mergeCell ref="V26:W26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L26:M26"/>
    <mergeCell ref="N26:O26"/>
    <mergeCell ref="J26:K26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V15:W15"/>
    <mergeCell ref="L16:M16"/>
    <mergeCell ref="N16:O16"/>
    <mergeCell ref="P16:Q16"/>
    <mergeCell ref="R16:S16"/>
    <mergeCell ref="T16:U16"/>
    <mergeCell ref="V16:W16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F16:G16"/>
    <mergeCell ref="H16:I16"/>
    <mergeCell ref="J16:K16"/>
    <mergeCell ref="F15:G15"/>
    <mergeCell ref="H15:I15"/>
    <mergeCell ref="J15:K15"/>
    <mergeCell ref="L15:M15"/>
    <mergeCell ref="N15:O15"/>
    <mergeCell ref="T14:U14"/>
    <mergeCell ref="T13:U13"/>
    <mergeCell ref="R14:S14"/>
    <mergeCell ref="R13:S13"/>
    <mergeCell ref="P14:Q14"/>
    <mergeCell ref="N14:O14"/>
    <mergeCell ref="N13:O13"/>
    <mergeCell ref="J14:K14"/>
    <mergeCell ref="J13:K13"/>
    <mergeCell ref="P15:Q15"/>
    <mergeCell ref="R15:S15"/>
    <mergeCell ref="T15:U15"/>
    <mergeCell ref="P28:Q28"/>
    <mergeCell ref="R28:S28"/>
    <mergeCell ref="T28:U28"/>
    <mergeCell ref="V28:W28"/>
    <mergeCell ref="A6:A24"/>
    <mergeCell ref="A26:A40"/>
    <mergeCell ref="B6:B15"/>
    <mergeCell ref="B17:B23"/>
    <mergeCell ref="B26:B31"/>
    <mergeCell ref="B33:B39"/>
    <mergeCell ref="P7:Q7"/>
    <mergeCell ref="R7:S7"/>
    <mergeCell ref="F6:G6"/>
    <mergeCell ref="H6:I6"/>
    <mergeCell ref="J6:K6"/>
    <mergeCell ref="L6:M6"/>
    <mergeCell ref="N6:O6"/>
    <mergeCell ref="P6:Q6"/>
    <mergeCell ref="F8:G8"/>
    <mergeCell ref="H8:I8"/>
    <mergeCell ref="J8:K8"/>
  </mergeCells>
  <phoneticPr fontI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61EA-18DA-49DA-B8F4-EFF8E2A06CB9}">
  <sheetPr>
    <pageSetUpPr fitToPage="1"/>
  </sheetPr>
  <dimension ref="A1:AZ90"/>
  <sheetViews>
    <sheetView view="pageBreakPreview" topLeftCell="A13" zoomScale="75" zoomScaleNormal="75" zoomScaleSheetLayoutView="75" workbookViewId="0">
      <selection activeCell="I11" sqref="I11"/>
    </sheetView>
  </sheetViews>
  <sheetFormatPr defaultRowHeight="12" x14ac:dyDescent="0.2"/>
  <cols>
    <col min="1" max="1" width="3.5" style="56" customWidth="1"/>
    <col min="2" max="2" width="2" style="56" customWidth="1"/>
    <col min="3" max="3" width="19.5" style="56" customWidth="1"/>
    <col min="4" max="4" width="7.83203125" style="56" customWidth="1"/>
    <col min="5" max="5" width="8" style="56" customWidth="1"/>
    <col min="6" max="12" width="13.1640625" style="56" customWidth="1"/>
    <col min="13" max="13" width="4" style="55" customWidth="1"/>
    <col min="14" max="14" width="5.83203125" style="55" customWidth="1"/>
    <col min="15" max="16384" width="9.33203125" style="55"/>
  </cols>
  <sheetData>
    <row r="1" spans="1:52" ht="20.100000000000001" customHeight="1" x14ac:dyDescent="0.2">
      <c r="A1" s="116" t="s">
        <v>182</v>
      </c>
    </row>
    <row r="2" spans="1:52" ht="18" customHeight="1" thickBot="1" x14ac:dyDescent="0.25">
      <c r="A2" s="115" t="s">
        <v>181</v>
      </c>
      <c r="G2" s="114" t="s">
        <v>180</v>
      </c>
      <c r="H2" s="461"/>
      <c r="I2" s="461"/>
      <c r="J2" s="462" t="s">
        <v>179</v>
      </c>
      <c r="K2" s="463"/>
      <c r="L2" s="463"/>
      <c r="M2" s="55" t="s">
        <v>178</v>
      </c>
    </row>
    <row r="3" spans="1:52" ht="15.95" customHeight="1" x14ac:dyDescent="0.2">
      <c r="A3" s="244" t="s">
        <v>177</v>
      </c>
      <c r="B3" s="245"/>
      <c r="C3" s="245"/>
      <c r="D3" s="245"/>
      <c r="E3" s="246"/>
      <c r="F3" s="113" t="s">
        <v>176</v>
      </c>
      <c r="G3" s="111" t="s">
        <v>175</v>
      </c>
      <c r="H3" s="112" t="s">
        <v>174</v>
      </c>
      <c r="I3" s="111" t="s">
        <v>173</v>
      </c>
      <c r="J3" s="112" t="s">
        <v>172</v>
      </c>
      <c r="K3" s="111" t="s">
        <v>171</v>
      </c>
      <c r="L3" s="110" t="s">
        <v>170</v>
      </c>
    </row>
    <row r="4" spans="1:52" ht="15.95" customHeight="1" thickBot="1" x14ac:dyDescent="0.25">
      <c r="A4" s="247" t="s">
        <v>169</v>
      </c>
      <c r="B4" s="248"/>
      <c r="C4" s="248"/>
      <c r="D4" s="248"/>
      <c r="E4" s="249"/>
      <c r="F4" s="109" t="s">
        <v>186</v>
      </c>
      <c r="G4" s="108" t="s">
        <v>186</v>
      </c>
      <c r="H4" s="107" t="s">
        <v>186</v>
      </c>
      <c r="I4" s="107" t="s">
        <v>186</v>
      </c>
      <c r="J4" s="107" t="s">
        <v>186</v>
      </c>
      <c r="K4" s="107" t="s">
        <v>186</v>
      </c>
      <c r="L4" s="106" t="s">
        <v>186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</row>
    <row r="5" spans="1:52" ht="22.5" customHeight="1" x14ac:dyDescent="0.2">
      <c r="A5" s="250" t="s">
        <v>168</v>
      </c>
      <c r="B5" s="254" t="s">
        <v>140</v>
      </c>
      <c r="C5" s="255"/>
      <c r="D5" s="255"/>
      <c r="E5" s="256"/>
      <c r="F5" s="100"/>
      <c r="G5" s="99">
        <f t="shared" ref="G5:L5" si="0">F10</f>
        <v>0</v>
      </c>
      <c r="H5" s="99">
        <f t="shared" si="0"/>
        <v>0</v>
      </c>
      <c r="I5" s="99">
        <f t="shared" si="0"/>
        <v>0</v>
      </c>
      <c r="J5" s="99">
        <f t="shared" si="0"/>
        <v>0</v>
      </c>
      <c r="K5" s="99">
        <f t="shared" si="0"/>
        <v>0</v>
      </c>
      <c r="L5" s="98">
        <f t="shared" si="0"/>
        <v>0</v>
      </c>
      <c r="N5" s="56" t="s">
        <v>167</v>
      </c>
    </row>
    <row r="6" spans="1:52" ht="22.5" customHeight="1" x14ac:dyDescent="0.2">
      <c r="A6" s="251"/>
      <c r="B6" s="257" t="s">
        <v>139</v>
      </c>
      <c r="C6" s="258"/>
      <c r="D6" s="258"/>
      <c r="E6" s="259"/>
      <c r="F6" s="76"/>
      <c r="G6" s="86"/>
      <c r="H6" s="86"/>
      <c r="I6" s="86"/>
      <c r="J6" s="86"/>
      <c r="K6" s="85"/>
      <c r="L6" s="84"/>
      <c r="N6" s="56" t="s">
        <v>166</v>
      </c>
    </row>
    <row r="7" spans="1:52" ht="22.5" customHeight="1" x14ac:dyDescent="0.2">
      <c r="A7" s="251"/>
      <c r="B7" s="257" t="s">
        <v>165</v>
      </c>
      <c r="C7" s="258"/>
      <c r="D7" s="258"/>
      <c r="E7" s="259"/>
      <c r="F7" s="76"/>
      <c r="G7" s="83">
        <f t="shared" ref="G7:L7" si="1">G28</f>
        <v>0</v>
      </c>
      <c r="H7" s="83">
        <f t="shared" si="1"/>
        <v>0</v>
      </c>
      <c r="I7" s="83">
        <f t="shared" si="1"/>
        <v>0</v>
      </c>
      <c r="J7" s="83">
        <f t="shared" si="1"/>
        <v>0</v>
      </c>
      <c r="K7" s="83">
        <f t="shared" si="1"/>
        <v>0</v>
      </c>
      <c r="L7" s="81">
        <f t="shared" si="1"/>
        <v>0</v>
      </c>
      <c r="O7" s="56" t="s">
        <v>164</v>
      </c>
    </row>
    <row r="8" spans="1:52" ht="22.5" customHeight="1" x14ac:dyDescent="0.2">
      <c r="A8" s="251"/>
      <c r="B8" s="260" t="s">
        <v>163</v>
      </c>
      <c r="C8" s="261"/>
      <c r="D8" s="261"/>
      <c r="E8" s="262"/>
      <c r="F8" s="76"/>
      <c r="G8" s="83">
        <f t="shared" ref="G8:L8" si="2">ROUND(G5*G9,0)</f>
        <v>0</v>
      </c>
      <c r="H8" s="83">
        <f t="shared" si="2"/>
        <v>0</v>
      </c>
      <c r="I8" s="83">
        <f t="shared" si="2"/>
        <v>0</v>
      </c>
      <c r="J8" s="83">
        <f t="shared" si="2"/>
        <v>0</v>
      </c>
      <c r="K8" s="83">
        <f t="shared" si="2"/>
        <v>0</v>
      </c>
      <c r="L8" s="81">
        <f t="shared" si="2"/>
        <v>0</v>
      </c>
      <c r="N8" s="56" t="s">
        <v>162</v>
      </c>
      <c r="O8" s="56" t="s">
        <v>161</v>
      </c>
    </row>
    <row r="9" spans="1:52" ht="22.5" customHeight="1" x14ac:dyDescent="0.2">
      <c r="A9" s="252"/>
      <c r="B9" s="80"/>
      <c r="C9" s="257" t="s">
        <v>160</v>
      </c>
      <c r="D9" s="258"/>
      <c r="E9" s="259"/>
      <c r="F9" s="104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  <c r="L9" s="95">
        <v>0</v>
      </c>
      <c r="N9" s="56" t="s">
        <v>159</v>
      </c>
      <c r="O9" s="56" t="s">
        <v>158</v>
      </c>
    </row>
    <row r="10" spans="1:52" ht="22.5" customHeight="1" thickBot="1" x14ac:dyDescent="0.25">
      <c r="A10" s="253"/>
      <c r="B10" s="263" t="s">
        <v>134</v>
      </c>
      <c r="C10" s="264"/>
      <c r="D10" s="264"/>
      <c r="E10" s="265"/>
      <c r="F10" s="103"/>
      <c r="G10" s="102">
        <f t="shared" ref="G10:L10" si="3">SUM(G5:G7)-G8</f>
        <v>0</v>
      </c>
      <c r="H10" s="102">
        <f t="shared" si="3"/>
        <v>0</v>
      </c>
      <c r="I10" s="102">
        <f t="shared" si="3"/>
        <v>0</v>
      </c>
      <c r="J10" s="102">
        <f t="shared" si="3"/>
        <v>0</v>
      </c>
      <c r="K10" s="102">
        <f t="shared" si="3"/>
        <v>0</v>
      </c>
      <c r="L10" s="101">
        <f t="shared" si="3"/>
        <v>0</v>
      </c>
      <c r="N10" s="56" t="s">
        <v>157</v>
      </c>
      <c r="O10" s="56" t="s">
        <v>156</v>
      </c>
    </row>
    <row r="11" spans="1:52" ht="22.5" customHeight="1" x14ac:dyDescent="0.2">
      <c r="A11" s="250" t="s">
        <v>155</v>
      </c>
      <c r="B11" s="254" t="s">
        <v>140</v>
      </c>
      <c r="C11" s="255"/>
      <c r="D11" s="255"/>
      <c r="E11" s="256"/>
      <c r="F11" s="100"/>
      <c r="G11" s="99">
        <f t="shared" ref="G11:L11" si="4">F20</f>
        <v>0</v>
      </c>
      <c r="H11" s="99">
        <f t="shared" si="4"/>
        <v>0</v>
      </c>
      <c r="I11" s="99">
        <f t="shared" si="4"/>
        <v>0</v>
      </c>
      <c r="J11" s="99">
        <f t="shared" si="4"/>
        <v>0</v>
      </c>
      <c r="K11" s="99">
        <f t="shared" si="4"/>
        <v>0</v>
      </c>
      <c r="L11" s="98">
        <f t="shared" si="4"/>
        <v>0</v>
      </c>
      <c r="N11" s="56" t="s">
        <v>154</v>
      </c>
      <c r="O11" s="56" t="s">
        <v>153</v>
      </c>
    </row>
    <row r="12" spans="1:52" ht="22.5" customHeight="1" x14ac:dyDescent="0.2">
      <c r="A12" s="251"/>
      <c r="B12" s="257" t="s">
        <v>139</v>
      </c>
      <c r="C12" s="258"/>
      <c r="D12" s="258"/>
      <c r="E12" s="259"/>
      <c r="F12" s="76"/>
      <c r="G12" s="86"/>
      <c r="H12" s="86"/>
      <c r="I12" s="86"/>
      <c r="J12" s="86"/>
      <c r="K12" s="85"/>
      <c r="L12" s="84"/>
      <c r="N12" s="56" t="s">
        <v>152</v>
      </c>
      <c r="O12" s="56" t="s">
        <v>151</v>
      </c>
    </row>
    <row r="13" spans="1:52" ht="22.5" customHeight="1" x14ac:dyDescent="0.2">
      <c r="A13" s="251"/>
      <c r="B13" s="260" t="s">
        <v>150</v>
      </c>
      <c r="C13" s="261"/>
      <c r="D13" s="261"/>
      <c r="E13" s="262"/>
      <c r="F13" s="76"/>
      <c r="G13" s="83">
        <f>ROUND(G5*G14,0)</f>
        <v>0</v>
      </c>
      <c r="H13" s="83">
        <f>ROUNDDOWN(H5*H14,0)</f>
        <v>0</v>
      </c>
      <c r="I13" s="83">
        <f>ROUNDDOWN(I5*I14,0)</f>
        <v>0</v>
      </c>
      <c r="J13" s="83">
        <f>ROUNDDOWN(J5*J14,0)</f>
        <v>0</v>
      </c>
      <c r="K13" s="83">
        <f>ROUNDDOWN(K5*K14,0)</f>
        <v>0</v>
      </c>
      <c r="L13" s="81">
        <f>ROUNDDOWN(L5*L14,0)</f>
        <v>0</v>
      </c>
    </row>
    <row r="14" spans="1:52" ht="22.5" customHeight="1" x14ac:dyDescent="0.2">
      <c r="A14" s="251"/>
      <c r="B14" s="80"/>
      <c r="C14" s="257" t="s">
        <v>149</v>
      </c>
      <c r="D14" s="258"/>
      <c r="E14" s="259"/>
      <c r="F14" s="78"/>
      <c r="G14" s="79"/>
      <c r="H14" s="79"/>
      <c r="I14" s="79"/>
      <c r="J14" s="79"/>
      <c r="K14" s="79"/>
      <c r="L14" s="77"/>
    </row>
    <row r="15" spans="1:52" ht="22.5" customHeight="1" x14ac:dyDescent="0.2">
      <c r="A15" s="251"/>
      <c r="B15" s="260" t="s">
        <v>137</v>
      </c>
      <c r="C15" s="261"/>
      <c r="D15" s="261"/>
      <c r="E15" s="262"/>
      <c r="F15" s="76"/>
      <c r="G15" s="83">
        <f t="shared" ref="G15:L15" si="5">ROUND(G13*G16,0)</f>
        <v>0</v>
      </c>
      <c r="H15" s="83">
        <f t="shared" si="5"/>
        <v>0</v>
      </c>
      <c r="I15" s="83">
        <f t="shared" si="5"/>
        <v>0</v>
      </c>
      <c r="J15" s="83">
        <f t="shared" si="5"/>
        <v>0</v>
      </c>
      <c r="K15" s="83">
        <f t="shared" si="5"/>
        <v>0</v>
      </c>
      <c r="L15" s="81">
        <f t="shared" si="5"/>
        <v>0</v>
      </c>
    </row>
    <row r="16" spans="1:52" ht="22.5" customHeight="1" x14ac:dyDescent="0.2">
      <c r="A16" s="251"/>
      <c r="B16" s="80"/>
      <c r="C16" s="257" t="s">
        <v>136</v>
      </c>
      <c r="D16" s="258"/>
      <c r="E16" s="259"/>
      <c r="F16" s="78"/>
      <c r="G16" s="79"/>
      <c r="H16" s="79"/>
      <c r="I16" s="79"/>
      <c r="J16" s="79"/>
      <c r="K16" s="79"/>
      <c r="L16" s="77"/>
    </row>
    <row r="17" spans="1:12" ht="22.5" customHeight="1" x14ac:dyDescent="0.2">
      <c r="A17" s="251"/>
      <c r="B17" s="257" t="s">
        <v>135</v>
      </c>
      <c r="C17" s="258"/>
      <c r="D17" s="258"/>
      <c r="E17" s="259"/>
      <c r="F17" s="76"/>
      <c r="G17" s="83">
        <f t="shared" ref="G17:L17" si="6">ROUND((G11+G12+G13-G15-G18-G20),0)</f>
        <v>0</v>
      </c>
      <c r="H17" s="83">
        <f t="shared" si="6"/>
        <v>0</v>
      </c>
      <c r="I17" s="83">
        <f t="shared" si="6"/>
        <v>0</v>
      </c>
      <c r="J17" s="83">
        <f t="shared" si="6"/>
        <v>0</v>
      </c>
      <c r="K17" s="83">
        <f t="shared" si="6"/>
        <v>0</v>
      </c>
      <c r="L17" s="81">
        <f t="shared" si="6"/>
        <v>0</v>
      </c>
    </row>
    <row r="18" spans="1:12" ht="22.5" customHeight="1" x14ac:dyDescent="0.2">
      <c r="A18" s="251"/>
      <c r="B18" s="260" t="s">
        <v>148</v>
      </c>
      <c r="C18" s="261"/>
      <c r="D18" s="261"/>
      <c r="E18" s="262"/>
      <c r="F18" s="76"/>
      <c r="G18" s="83">
        <f t="shared" ref="G18:L18" si="7">ROUND((G11+G12+G13-G15)*G19,0)</f>
        <v>0</v>
      </c>
      <c r="H18" s="83">
        <f t="shared" si="7"/>
        <v>0</v>
      </c>
      <c r="I18" s="83">
        <f t="shared" si="7"/>
        <v>0</v>
      </c>
      <c r="J18" s="83">
        <f t="shared" si="7"/>
        <v>0</v>
      </c>
      <c r="K18" s="83">
        <f t="shared" si="7"/>
        <v>0</v>
      </c>
      <c r="L18" s="81">
        <f t="shared" si="7"/>
        <v>0</v>
      </c>
    </row>
    <row r="19" spans="1:12" ht="22.5" customHeight="1" x14ac:dyDescent="0.2">
      <c r="A19" s="252"/>
      <c r="B19" s="80"/>
      <c r="C19" s="257" t="s">
        <v>147</v>
      </c>
      <c r="D19" s="258"/>
      <c r="E19" s="259"/>
      <c r="F19" s="97"/>
      <c r="G19" s="96"/>
      <c r="H19" s="96"/>
      <c r="I19" s="96"/>
      <c r="J19" s="96"/>
      <c r="K19" s="96"/>
      <c r="L19" s="95"/>
    </row>
    <row r="20" spans="1:12" ht="22.5" customHeight="1" x14ac:dyDescent="0.2">
      <c r="A20" s="252"/>
      <c r="B20" s="260" t="s">
        <v>134</v>
      </c>
      <c r="C20" s="261"/>
      <c r="D20" s="261"/>
      <c r="E20" s="262"/>
      <c r="F20" s="72"/>
      <c r="G20" s="71">
        <f>ROUND((G13*G21)-G15,0)</f>
        <v>0</v>
      </c>
      <c r="H20" s="71">
        <f t="shared" ref="H20:L20" si="8">ROUND((H13*H21)-H15,0)</f>
        <v>0</v>
      </c>
      <c r="I20" s="71">
        <f t="shared" si="8"/>
        <v>0</v>
      </c>
      <c r="J20" s="71">
        <f t="shared" si="8"/>
        <v>0</v>
      </c>
      <c r="K20" s="71">
        <f t="shared" si="8"/>
        <v>0</v>
      </c>
      <c r="L20" s="69">
        <f t="shared" si="8"/>
        <v>0</v>
      </c>
    </row>
    <row r="21" spans="1:12" ht="22.5" customHeight="1" thickBot="1" x14ac:dyDescent="0.25">
      <c r="A21" s="253"/>
      <c r="B21" s="68"/>
      <c r="C21" s="94" t="s">
        <v>133</v>
      </c>
      <c r="D21" s="93" t="s">
        <v>146</v>
      </c>
      <c r="E21" s="92">
        <v>8</v>
      </c>
      <c r="F21" s="64"/>
      <c r="G21" s="91"/>
      <c r="H21" s="91"/>
      <c r="I21" s="91"/>
      <c r="J21" s="91"/>
      <c r="K21" s="91"/>
      <c r="L21" s="90"/>
    </row>
    <row r="22" spans="1:12" ht="22.5" customHeight="1" x14ac:dyDescent="0.2">
      <c r="A22" s="266" t="s">
        <v>145</v>
      </c>
      <c r="B22" s="254" t="s">
        <v>140</v>
      </c>
      <c r="C22" s="255"/>
      <c r="D22" s="255"/>
      <c r="E22" s="256"/>
      <c r="F22" s="89"/>
      <c r="G22" s="88">
        <f t="shared" ref="G22:L22" si="9">F29</f>
        <v>0</v>
      </c>
      <c r="H22" s="88">
        <f t="shared" si="9"/>
        <v>0</v>
      </c>
      <c r="I22" s="88">
        <f t="shared" si="9"/>
        <v>0</v>
      </c>
      <c r="J22" s="88">
        <f t="shared" si="9"/>
        <v>0</v>
      </c>
      <c r="K22" s="88">
        <f t="shared" si="9"/>
        <v>0</v>
      </c>
      <c r="L22" s="87">
        <f t="shared" si="9"/>
        <v>0</v>
      </c>
    </row>
    <row r="23" spans="1:12" ht="22.5" customHeight="1" x14ac:dyDescent="0.2">
      <c r="A23" s="251"/>
      <c r="B23" s="257" t="s">
        <v>139</v>
      </c>
      <c r="C23" s="258"/>
      <c r="D23" s="258"/>
      <c r="E23" s="259"/>
      <c r="F23" s="76"/>
      <c r="G23" s="86"/>
      <c r="H23" s="86"/>
      <c r="I23" s="86"/>
      <c r="J23" s="86"/>
      <c r="K23" s="85"/>
      <c r="L23" s="84"/>
    </row>
    <row r="24" spans="1:12" ht="22.5" customHeight="1" x14ac:dyDescent="0.2">
      <c r="A24" s="251"/>
      <c r="B24" s="257" t="s">
        <v>144</v>
      </c>
      <c r="C24" s="258"/>
      <c r="D24" s="258"/>
      <c r="E24" s="259"/>
      <c r="F24" s="76"/>
      <c r="G24" s="83">
        <f t="shared" ref="G24:L24" si="10">G18</f>
        <v>0</v>
      </c>
      <c r="H24" s="83">
        <f t="shared" si="10"/>
        <v>0</v>
      </c>
      <c r="I24" s="83">
        <f t="shared" si="10"/>
        <v>0</v>
      </c>
      <c r="J24" s="83">
        <f t="shared" si="10"/>
        <v>0</v>
      </c>
      <c r="K24" s="83">
        <f t="shared" si="10"/>
        <v>0</v>
      </c>
      <c r="L24" s="81">
        <f t="shared" si="10"/>
        <v>0</v>
      </c>
    </row>
    <row r="25" spans="1:12" ht="22.5" customHeight="1" x14ac:dyDescent="0.2">
      <c r="A25" s="251"/>
      <c r="B25" s="260" t="s">
        <v>137</v>
      </c>
      <c r="C25" s="261"/>
      <c r="D25" s="261"/>
      <c r="E25" s="262"/>
      <c r="F25" s="76"/>
      <c r="G25" s="83">
        <f t="shared" ref="G25:L25" si="11">ROUND((G22+G23+G24)*G26,0)</f>
        <v>0</v>
      </c>
      <c r="H25" s="83">
        <f t="shared" si="11"/>
        <v>0</v>
      </c>
      <c r="I25" s="83">
        <f t="shared" si="11"/>
        <v>0</v>
      </c>
      <c r="J25" s="83">
        <f t="shared" si="11"/>
        <v>0</v>
      </c>
      <c r="K25" s="83">
        <f t="shared" si="11"/>
        <v>0</v>
      </c>
      <c r="L25" s="81">
        <f t="shared" si="11"/>
        <v>0</v>
      </c>
    </row>
    <row r="26" spans="1:12" ht="22.5" customHeight="1" x14ac:dyDescent="0.2">
      <c r="A26" s="251"/>
      <c r="B26" s="80"/>
      <c r="C26" s="257" t="s">
        <v>136</v>
      </c>
      <c r="D26" s="258"/>
      <c r="E26" s="259"/>
      <c r="F26" s="78"/>
      <c r="G26" s="79"/>
      <c r="H26" s="79"/>
      <c r="I26" s="79"/>
      <c r="J26" s="79"/>
      <c r="K26" s="78"/>
      <c r="L26" s="77"/>
    </row>
    <row r="27" spans="1:12" ht="22.5" customHeight="1" x14ac:dyDescent="0.2">
      <c r="A27" s="251"/>
      <c r="B27" s="257" t="s">
        <v>135</v>
      </c>
      <c r="C27" s="258"/>
      <c r="D27" s="258"/>
      <c r="E27" s="259"/>
      <c r="F27" s="76"/>
      <c r="G27" s="86"/>
      <c r="H27" s="86"/>
      <c r="I27" s="86"/>
      <c r="J27" s="86"/>
      <c r="K27" s="85"/>
      <c r="L27" s="84"/>
    </row>
    <row r="28" spans="1:12" ht="22.5" customHeight="1" x14ac:dyDescent="0.2">
      <c r="A28" s="251"/>
      <c r="B28" s="257" t="s">
        <v>143</v>
      </c>
      <c r="C28" s="258"/>
      <c r="D28" s="258"/>
      <c r="E28" s="259"/>
      <c r="F28" s="76"/>
      <c r="G28" s="83">
        <f t="shared" ref="G28:L28" si="12">ROUND((G22+G23+G24-G25-G27-G29),0)</f>
        <v>0</v>
      </c>
      <c r="H28" s="83">
        <f t="shared" si="12"/>
        <v>0</v>
      </c>
      <c r="I28" s="83">
        <f t="shared" si="12"/>
        <v>0</v>
      </c>
      <c r="J28" s="83">
        <f t="shared" si="12"/>
        <v>0</v>
      </c>
      <c r="K28" s="83">
        <f t="shared" si="12"/>
        <v>0</v>
      </c>
      <c r="L28" s="81">
        <f t="shared" si="12"/>
        <v>0</v>
      </c>
    </row>
    <row r="29" spans="1:12" ht="22.5" customHeight="1" x14ac:dyDescent="0.2">
      <c r="A29" s="252"/>
      <c r="B29" s="260" t="s">
        <v>134</v>
      </c>
      <c r="C29" s="261"/>
      <c r="D29" s="261"/>
      <c r="E29" s="262"/>
      <c r="F29" s="72"/>
      <c r="G29" s="71">
        <f t="shared" ref="G29:L29" si="13">ROUND((G23+G24-G25)*G30,0)</f>
        <v>0</v>
      </c>
      <c r="H29" s="71">
        <f t="shared" si="13"/>
        <v>0</v>
      </c>
      <c r="I29" s="71">
        <f t="shared" si="13"/>
        <v>0</v>
      </c>
      <c r="J29" s="71">
        <f t="shared" si="13"/>
        <v>0</v>
      </c>
      <c r="K29" s="71">
        <f t="shared" si="13"/>
        <v>0</v>
      </c>
      <c r="L29" s="69">
        <f t="shared" si="13"/>
        <v>0</v>
      </c>
    </row>
    <row r="30" spans="1:12" ht="22.5" customHeight="1" thickBot="1" x14ac:dyDescent="0.25">
      <c r="A30" s="253"/>
      <c r="B30" s="68"/>
      <c r="C30" s="67" t="s">
        <v>133</v>
      </c>
      <c r="D30" s="93" t="s">
        <v>142</v>
      </c>
      <c r="E30" s="92">
        <v>6</v>
      </c>
      <c r="F30" s="64"/>
      <c r="G30" s="91"/>
      <c r="H30" s="91"/>
      <c r="I30" s="91"/>
      <c r="J30" s="91"/>
      <c r="K30" s="91"/>
      <c r="L30" s="90"/>
    </row>
    <row r="31" spans="1:12" ht="22.5" customHeight="1" x14ac:dyDescent="0.2">
      <c r="A31" s="266" t="s">
        <v>141</v>
      </c>
      <c r="B31" s="254" t="s">
        <v>140</v>
      </c>
      <c r="C31" s="255"/>
      <c r="D31" s="255"/>
      <c r="E31" s="256"/>
      <c r="F31" s="89"/>
      <c r="G31" s="88">
        <f t="shared" ref="G31:L31" si="14">F37</f>
        <v>0</v>
      </c>
      <c r="H31" s="88">
        <f t="shared" si="14"/>
        <v>0</v>
      </c>
      <c r="I31" s="88">
        <f t="shared" si="14"/>
        <v>0</v>
      </c>
      <c r="J31" s="88">
        <f t="shared" si="14"/>
        <v>0</v>
      </c>
      <c r="K31" s="88">
        <f t="shared" si="14"/>
        <v>0</v>
      </c>
      <c r="L31" s="87">
        <f t="shared" si="14"/>
        <v>0</v>
      </c>
    </row>
    <row r="32" spans="1:12" ht="22.5" customHeight="1" x14ac:dyDescent="0.2">
      <c r="A32" s="251"/>
      <c r="B32" s="257" t="s">
        <v>139</v>
      </c>
      <c r="C32" s="258"/>
      <c r="D32" s="258"/>
      <c r="E32" s="259"/>
      <c r="F32" s="76"/>
      <c r="G32" s="86"/>
      <c r="H32" s="86"/>
      <c r="I32" s="86"/>
      <c r="J32" s="86"/>
      <c r="K32" s="85"/>
      <c r="L32" s="84"/>
    </row>
    <row r="33" spans="1:12" ht="22.5" customHeight="1" x14ac:dyDescent="0.2">
      <c r="A33" s="251"/>
      <c r="B33" s="257" t="s">
        <v>138</v>
      </c>
      <c r="C33" s="258"/>
      <c r="D33" s="258"/>
      <c r="E33" s="259"/>
      <c r="F33" s="76"/>
      <c r="G33" s="83"/>
      <c r="H33" s="83"/>
      <c r="I33" s="83"/>
      <c r="J33" s="83"/>
      <c r="K33" s="82"/>
      <c r="L33" s="81"/>
    </row>
    <row r="34" spans="1:12" ht="22.5" customHeight="1" x14ac:dyDescent="0.2">
      <c r="A34" s="251"/>
      <c r="B34" s="260" t="s">
        <v>137</v>
      </c>
      <c r="C34" s="261"/>
      <c r="D34" s="261"/>
      <c r="E34" s="262"/>
      <c r="F34" s="76"/>
      <c r="G34" s="83"/>
      <c r="H34" s="83"/>
      <c r="I34" s="83"/>
      <c r="J34" s="83"/>
      <c r="K34" s="82"/>
      <c r="L34" s="81"/>
    </row>
    <row r="35" spans="1:12" ht="22.5" customHeight="1" x14ac:dyDescent="0.2">
      <c r="A35" s="251"/>
      <c r="B35" s="80"/>
      <c r="C35" s="257" t="s">
        <v>136</v>
      </c>
      <c r="D35" s="258"/>
      <c r="E35" s="259"/>
      <c r="F35" s="78"/>
      <c r="G35" s="79"/>
      <c r="H35" s="79"/>
      <c r="I35" s="79"/>
      <c r="J35" s="79"/>
      <c r="K35" s="78"/>
      <c r="L35" s="77"/>
    </row>
    <row r="36" spans="1:12" ht="22.5" customHeight="1" x14ac:dyDescent="0.2">
      <c r="A36" s="251"/>
      <c r="B36" s="257" t="s">
        <v>135</v>
      </c>
      <c r="C36" s="258"/>
      <c r="D36" s="258"/>
      <c r="E36" s="259"/>
      <c r="F36" s="76"/>
      <c r="G36" s="75"/>
      <c r="H36" s="75"/>
      <c r="I36" s="75"/>
      <c r="J36" s="75"/>
      <c r="K36" s="74"/>
      <c r="L36" s="73"/>
    </row>
    <row r="37" spans="1:12" ht="22.5" customHeight="1" x14ac:dyDescent="0.2">
      <c r="A37" s="252"/>
      <c r="B37" s="260" t="s">
        <v>134</v>
      </c>
      <c r="C37" s="261"/>
      <c r="D37" s="261"/>
      <c r="E37" s="262"/>
      <c r="F37" s="72"/>
      <c r="G37" s="71"/>
      <c r="H37" s="71"/>
      <c r="I37" s="71"/>
      <c r="J37" s="71"/>
      <c r="K37" s="70"/>
      <c r="L37" s="69"/>
    </row>
    <row r="38" spans="1:12" ht="22.5" customHeight="1" thickBot="1" x14ac:dyDescent="0.25">
      <c r="A38" s="253"/>
      <c r="B38" s="68"/>
      <c r="C38" s="67" t="s">
        <v>133</v>
      </c>
      <c r="D38" s="66" t="s">
        <v>132</v>
      </c>
      <c r="E38" s="65">
        <v>600</v>
      </c>
      <c r="F38" s="64"/>
      <c r="G38" s="63"/>
      <c r="H38" s="63"/>
      <c r="I38" s="63"/>
      <c r="J38" s="63"/>
      <c r="K38" s="62"/>
      <c r="L38" s="61"/>
    </row>
    <row r="47" spans="1:12" x14ac:dyDescent="0.2">
      <c r="A47" s="58"/>
      <c r="B47" s="58"/>
      <c r="C47" s="58"/>
      <c r="D47" s="58"/>
      <c r="E47" s="58"/>
      <c r="F47" s="58"/>
      <c r="G47" s="58"/>
      <c r="H47" s="60"/>
      <c r="I47" s="60"/>
      <c r="J47" s="60"/>
      <c r="K47" s="60"/>
      <c r="L47" s="60"/>
    </row>
    <row r="48" spans="1:12" x14ac:dyDescent="0.2">
      <c r="H48" s="57"/>
      <c r="I48" s="57"/>
      <c r="J48" s="57"/>
      <c r="K48" s="57"/>
      <c r="L48" s="57"/>
    </row>
    <row r="56" spans="3:7" s="56" customFormat="1" x14ac:dyDescent="0.2">
      <c r="C56" s="58"/>
      <c r="D56" s="58"/>
      <c r="E56" s="58"/>
      <c r="F56" s="58"/>
      <c r="G56" s="58"/>
    </row>
    <row r="58" spans="3:7" s="56" customFormat="1" x14ac:dyDescent="0.2">
      <c r="C58" s="59"/>
      <c r="D58" s="59"/>
      <c r="E58" s="59"/>
    </row>
    <row r="59" spans="3:7" s="56" customFormat="1" x14ac:dyDescent="0.2">
      <c r="C59" s="59"/>
      <c r="D59" s="59"/>
      <c r="E59" s="59"/>
    </row>
    <row r="60" spans="3:7" s="56" customFormat="1" x14ac:dyDescent="0.2">
      <c r="C60" s="59"/>
      <c r="D60" s="59"/>
      <c r="E60" s="59"/>
    </row>
    <row r="61" spans="3:7" s="56" customFormat="1" x14ac:dyDescent="0.2">
      <c r="C61" s="59"/>
      <c r="D61" s="59"/>
      <c r="E61" s="59"/>
    </row>
    <row r="62" spans="3:7" s="56" customFormat="1" x14ac:dyDescent="0.2">
      <c r="C62" s="59"/>
      <c r="D62" s="59"/>
      <c r="E62" s="59"/>
    </row>
    <row r="63" spans="3:7" s="56" customFormat="1" x14ac:dyDescent="0.2">
      <c r="C63" s="59"/>
      <c r="D63" s="59"/>
      <c r="E63" s="59"/>
    </row>
    <row r="64" spans="3:7" s="56" customFormat="1" x14ac:dyDescent="0.2">
      <c r="C64" s="59"/>
      <c r="D64" s="59"/>
      <c r="E64" s="59"/>
    </row>
    <row r="65" spans="3:5" s="56" customFormat="1" x14ac:dyDescent="0.2">
      <c r="C65" s="59"/>
      <c r="D65" s="59"/>
      <c r="E65" s="59"/>
    </row>
    <row r="66" spans="3:5" s="56" customFormat="1" x14ac:dyDescent="0.2">
      <c r="C66" s="59"/>
      <c r="D66" s="59"/>
      <c r="E66" s="59"/>
    </row>
    <row r="67" spans="3:5" s="56" customFormat="1" x14ac:dyDescent="0.2">
      <c r="C67" s="59"/>
      <c r="D67" s="59"/>
      <c r="E67" s="59"/>
    </row>
    <row r="68" spans="3:5" s="56" customFormat="1" x14ac:dyDescent="0.2">
      <c r="C68" s="59"/>
      <c r="D68" s="59"/>
      <c r="E68" s="59"/>
    </row>
    <row r="69" spans="3:5" s="56" customFormat="1" x14ac:dyDescent="0.2">
      <c r="C69" s="59"/>
      <c r="D69" s="59"/>
      <c r="E69" s="59"/>
    </row>
    <row r="70" spans="3:5" s="56" customFormat="1" x14ac:dyDescent="0.2">
      <c r="C70" s="59"/>
      <c r="D70" s="59"/>
      <c r="E70" s="59"/>
    </row>
    <row r="71" spans="3:5" s="56" customFormat="1" x14ac:dyDescent="0.2">
      <c r="C71" s="59"/>
      <c r="D71" s="59"/>
      <c r="E71" s="59"/>
    </row>
    <row r="72" spans="3:5" s="56" customFormat="1" x14ac:dyDescent="0.2">
      <c r="C72" s="59"/>
      <c r="D72" s="59"/>
      <c r="E72" s="59"/>
    </row>
    <row r="73" spans="3:5" s="56" customFormat="1" x14ac:dyDescent="0.2">
      <c r="C73" s="59"/>
      <c r="D73" s="59"/>
      <c r="E73" s="59"/>
    </row>
    <row r="74" spans="3:5" s="56" customFormat="1" x14ac:dyDescent="0.2">
      <c r="C74" s="59"/>
      <c r="D74" s="59"/>
      <c r="E74" s="59"/>
    </row>
    <row r="75" spans="3:5" s="56" customFormat="1" x14ac:dyDescent="0.2">
      <c r="C75" s="59"/>
      <c r="D75" s="59"/>
      <c r="E75" s="59"/>
    </row>
    <row r="76" spans="3:5" s="56" customFormat="1" x14ac:dyDescent="0.2">
      <c r="C76" s="59"/>
      <c r="D76" s="59"/>
      <c r="E76" s="59"/>
    </row>
    <row r="77" spans="3:5" s="56" customFormat="1" x14ac:dyDescent="0.2">
      <c r="C77" s="59"/>
      <c r="D77" s="59"/>
      <c r="E77" s="59"/>
    </row>
    <row r="81" spans="3:12" x14ac:dyDescent="0.2">
      <c r="H81" s="55"/>
      <c r="I81" s="55"/>
      <c r="J81" s="55"/>
      <c r="K81" s="55"/>
      <c r="L81" s="55"/>
    </row>
    <row r="82" spans="3:12" x14ac:dyDescent="0.2">
      <c r="H82" s="57"/>
      <c r="I82" s="57"/>
      <c r="J82" s="57"/>
      <c r="K82" s="57"/>
      <c r="L82" s="57"/>
    </row>
    <row r="83" spans="3:12" x14ac:dyDescent="0.2">
      <c r="H83" s="57"/>
      <c r="I83" s="57"/>
      <c r="J83" s="57"/>
      <c r="K83" s="57"/>
      <c r="L83" s="57"/>
    </row>
    <row r="86" spans="3:12" x14ac:dyDescent="0.2">
      <c r="C86" s="58"/>
      <c r="D86" s="58"/>
      <c r="E86" s="58"/>
      <c r="F86" s="58"/>
      <c r="G86" s="58"/>
    </row>
    <row r="87" spans="3:12" x14ac:dyDescent="0.2">
      <c r="H87" s="57"/>
      <c r="I87" s="57"/>
      <c r="J87" s="57"/>
      <c r="K87" s="57"/>
      <c r="L87" s="57"/>
    </row>
    <row r="88" spans="3:12" x14ac:dyDescent="0.2">
      <c r="H88" s="57"/>
      <c r="I88" s="57"/>
      <c r="J88" s="57"/>
      <c r="K88" s="57"/>
      <c r="L88" s="57"/>
    </row>
    <row r="89" spans="3:12" x14ac:dyDescent="0.2">
      <c r="H89" s="57"/>
      <c r="I89" s="57"/>
      <c r="J89" s="57"/>
      <c r="K89" s="57"/>
      <c r="L89" s="57"/>
    </row>
    <row r="90" spans="3:12" x14ac:dyDescent="0.2">
      <c r="H90" s="57"/>
      <c r="I90" s="57"/>
      <c r="J90" s="57"/>
      <c r="K90" s="57"/>
      <c r="L90" s="57"/>
    </row>
  </sheetData>
  <mergeCells count="39">
    <mergeCell ref="A31:A38"/>
    <mergeCell ref="B31:E31"/>
    <mergeCell ref="B32:E32"/>
    <mergeCell ref="B33:E33"/>
    <mergeCell ref="B34:E34"/>
    <mergeCell ref="C35:E35"/>
    <mergeCell ref="B36:E36"/>
    <mergeCell ref="B37:E37"/>
    <mergeCell ref="A22:A30"/>
    <mergeCell ref="B22:E22"/>
    <mergeCell ref="B23:E23"/>
    <mergeCell ref="B24:E24"/>
    <mergeCell ref="B25:E25"/>
    <mergeCell ref="C26:E26"/>
    <mergeCell ref="B27:E27"/>
    <mergeCell ref="B28:E28"/>
    <mergeCell ref="B29:E29"/>
    <mergeCell ref="A11:A21"/>
    <mergeCell ref="B11:E11"/>
    <mergeCell ref="B12:E12"/>
    <mergeCell ref="B13:E13"/>
    <mergeCell ref="C14:E14"/>
    <mergeCell ref="B15:E15"/>
    <mergeCell ref="C16:E16"/>
    <mergeCell ref="B17:E17"/>
    <mergeCell ref="B18:E18"/>
    <mergeCell ref="C19:E19"/>
    <mergeCell ref="B20:E20"/>
    <mergeCell ref="H2:I2"/>
    <mergeCell ref="K2:L2"/>
    <mergeCell ref="A3:E3"/>
    <mergeCell ref="A4:E4"/>
    <mergeCell ref="A5:A10"/>
    <mergeCell ref="B5:E5"/>
    <mergeCell ref="B6:E6"/>
    <mergeCell ref="B7:E7"/>
    <mergeCell ref="B8:E8"/>
    <mergeCell ref="C9:E9"/>
    <mergeCell ref="B10:E10"/>
  </mergeCells>
  <phoneticPr fontId="1"/>
  <printOptions horizontalCentered="1"/>
  <pageMargins left="0.19685039370078741" right="0.19685039370078741" top="0.59055118110236227" bottom="0.2" header="0.19685039370078741" footer="0.25"/>
  <headerFooter alignWithMargins="0">
    <oddHeader>&amp;R２．家畜飼養実績及び計画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繁殖牛（現況）</vt:lpstr>
      <vt:lpstr>繁殖牛（目標）</vt:lpstr>
      <vt:lpstr>減価償却</vt:lpstr>
      <vt:lpstr>肉用牛飼養計画</vt:lpstr>
      <vt:lpstr>減価償却!Print_Area</vt:lpstr>
      <vt:lpstr>肉用牛飼養計画!Print_Area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user</cp:lastModifiedBy>
  <cp:lastPrinted>2021-04-09T07:07:31Z</cp:lastPrinted>
  <dcterms:created xsi:type="dcterms:W3CDTF">2019-05-31T06:51:33Z</dcterms:created>
  <dcterms:modified xsi:type="dcterms:W3CDTF">2021-04-09T07:09:04Z</dcterms:modified>
</cp:coreProperties>
</file>